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_Syndicat\Commissions Nationales et locales\CSA comité social administration\CSA-M\2026\CSA-M du 16 avril\"/>
    </mc:Choice>
  </mc:AlternateContent>
  <bookViews>
    <workbookView xWindow="-120" yWindow="-120" windowWidth="25320" windowHeight="11055" tabRatio="500"/>
  </bookViews>
  <sheets>
    <sheet name="CCOPA" sheetId="8" r:id="rId1"/>
  </sheets>
  <definedNames>
    <definedName name="zzz31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40" i="8" l="1"/>
  <c r="Z40" i="8"/>
  <c r="AB40" i="8" s="1"/>
  <c r="Y40" i="8"/>
  <c r="Y39" i="8"/>
  <c r="AA39" i="8" s="1"/>
  <c r="Y38" i="8"/>
  <c r="AA38" i="8" s="1"/>
  <c r="AA37" i="8"/>
  <c r="Z37" i="8"/>
  <c r="AB37" i="8" s="1"/>
  <c r="Y37" i="8"/>
  <c r="Y36" i="8"/>
  <c r="AA36" i="8" s="1"/>
  <c r="Y35" i="8"/>
  <c r="AA35" i="8" s="1"/>
  <c r="AA34" i="8"/>
  <c r="Z34" i="8"/>
  <c r="AB34" i="8" s="1"/>
  <c r="Y34" i="8"/>
  <c r="Y33" i="8"/>
  <c r="AA33" i="8" s="1"/>
  <c r="Y32" i="8"/>
  <c r="AA32" i="8" s="1"/>
  <c r="AA31" i="8"/>
  <c r="Z31" i="8"/>
  <c r="AB31" i="8" s="1"/>
  <c r="Y31" i="8"/>
  <c r="Y30" i="8"/>
  <c r="AA30" i="8" s="1"/>
  <c r="Y27" i="8"/>
  <c r="AA27" i="8" s="1"/>
  <c r="R27" i="8"/>
  <c r="Z25" i="8"/>
  <c r="AB25" i="8" s="1"/>
  <c r="Y25" i="8"/>
  <c r="R25" i="8"/>
  <c r="Y21" i="8"/>
  <c r="AA21" i="8" s="1"/>
  <c r="Y17" i="8"/>
  <c r="AA17" i="8" s="1"/>
  <c r="Z15" i="8"/>
  <c r="AB15" i="8" s="1"/>
  <c r="Y15" i="8"/>
  <c r="R15" i="8"/>
  <c r="Y14" i="8"/>
  <c r="AA14" i="8" s="1"/>
  <c r="Y10" i="8"/>
  <c r="AA10" i="8" s="1"/>
  <c r="R10" i="8"/>
  <c r="AA8" i="8"/>
  <c r="Z8" i="8"/>
  <c r="AB8" i="8" s="1"/>
  <c r="Y8" i="8"/>
  <c r="Z6" i="8"/>
  <c r="AB6" i="8" s="1"/>
  <c r="Y6" i="8"/>
  <c r="AA6" i="8" s="1"/>
  <c r="Y4" i="8"/>
  <c r="AA4" i="8" s="1"/>
  <c r="R4" i="8"/>
  <c r="AB2" i="8"/>
  <c r="AA2" i="8"/>
  <c r="Z2" i="8"/>
  <c r="Y2" i="8"/>
  <c r="Z4" i="8" l="1"/>
  <c r="AB4" i="8" s="1"/>
  <c r="Z10" i="8"/>
  <c r="AB10" i="8" s="1"/>
  <c r="Z17" i="8"/>
  <c r="AB17" i="8" s="1"/>
  <c r="Z27" i="8"/>
  <c r="AB27" i="8" s="1"/>
  <c r="Z32" i="8"/>
  <c r="AB32" i="8" s="1"/>
  <c r="Z35" i="8"/>
  <c r="AB35" i="8" s="1"/>
  <c r="Z38" i="8"/>
  <c r="AB38" i="8" s="1"/>
  <c r="Z14" i="8"/>
  <c r="AB14" i="8" s="1"/>
  <c r="Z21" i="8"/>
  <c r="AB21" i="8" s="1"/>
  <c r="Z30" i="8"/>
  <c r="AB30" i="8" s="1"/>
  <c r="Z33" i="8"/>
  <c r="AB33" i="8" s="1"/>
  <c r="Z36" i="8"/>
  <c r="AB36" i="8" s="1"/>
  <c r="Z39" i="8"/>
  <c r="AB39" i="8" s="1"/>
</calcChain>
</file>

<file path=xl/sharedStrings.xml><?xml version="1.0" encoding="utf-8"?>
<sst xmlns="http://schemas.openxmlformats.org/spreadsheetml/2006/main" count="277" uniqueCount="120">
  <si>
    <t>nombre de représentants</t>
  </si>
  <si>
    <t>Effectifs au 1/1/2022</t>
  </si>
  <si>
    <t>Nombre d’hommes</t>
  </si>
  <si>
    <t>Part hommes</t>
  </si>
  <si>
    <t>Nombre de femmes</t>
  </si>
  <si>
    <t>Part femmes</t>
  </si>
  <si>
    <t>nombre de candidats</t>
  </si>
  <si>
    <t>nombre de candidates</t>
  </si>
  <si>
    <t>Nature du scrutin</t>
  </si>
  <si>
    <t>Nombre d'hommes au 1/1/2026</t>
  </si>
  <si>
    <t>nombre de femmes au 1/1/2026</t>
  </si>
  <si>
    <t>effectifs totaux au 1/1/2026</t>
  </si>
  <si>
    <t>liste</t>
  </si>
  <si>
    <t>DGTM Guyane</t>
  </si>
  <si>
    <t>type de scrutin</t>
  </si>
  <si>
    <t>3 + 3</t>
  </si>
  <si>
    <t xml:space="preserve">Liste des CCOPA 2022 </t>
  </si>
  <si>
    <t>Effectifs mai 2025</t>
  </si>
  <si>
    <t>Effectifs 2030 (*)</t>
  </si>
  <si>
    <t>Liste des CCOPA 2026</t>
  </si>
  <si>
    <t>agents couverts par la CCOPA</t>
  </si>
  <si>
    <t>Structure pilote de la CCOPA</t>
  </si>
  <si>
    <t>Effectifs 2025</t>
  </si>
  <si>
    <t>CCOPA de la DREAL Grand Est</t>
  </si>
  <si>
    <t>CCOPA Grand Est</t>
  </si>
  <si>
    <t>DREAL Grand Est</t>
  </si>
  <si>
    <t>3+3</t>
  </si>
  <si>
    <t>CCOPA de la DIR Est</t>
  </si>
  <si>
    <t>CCOPA de la DIR Nord Ouest</t>
  </si>
  <si>
    <t>CCOPA Nord Ouest</t>
  </si>
  <si>
    <t>DIR Nord Ouest</t>
  </si>
  <si>
    <t>CCOPA de la DIRM MEMN</t>
  </si>
  <si>
    <t>CCOPA de la DREAL Hauts de France</t>
  </si>
  <si>
    <t>CCOPA Hauts de France</t>
  </si>
  <si>
    <t xml:space="preserve">DIR Nord </t>
  </si>
  <si>
    <t xml:space="preserve">CCOPA de la DIR Nord </t>
  </si>
  <si>
    <t>CCOPA de la DREAL Occitanie</t>
  </si>
  <si>
    <t>CCOPA Occitanie</t>
  </si>
  <si>
    <t>DREAL Occitanie</t>
  </si>
  <si>
    <t xml:space="preserve">CCOPA de la DIR Sud-Ouest </t>
  </si>
  <si>
    <t>CCOPA de la DREAL Nouvelle Aquitaine</t>
  </si>
  <si>
    <t>CCOPA Nouvelle Aquitaine</t>
  </si>
  <si>
    <t>DREAL Nouvelle Aquitaine</t>
  </si>
  <si>
    <t>CCOPA de la DIR Atlantique</t>
  </si>
  <si>
    <t>CCOPA de la DIRM Sud Atlantique</t>
  </si>
  <si>
    <t>CCOPA de la DIR Centre Ouest</t>
  </si>
  <si>
    <t>CCOPA de la DREAL Centre Val de Loire</t>
  </si>
  <si>
    <t>CCOPA Centre Val de Loire</t>
  </si>
  <si>
    <t xml:space="preserve"> DREAL Centre Val de Loire</t>
  </si>
  <si>
    <t>CCOPA de la DREAL Bretagne</t>
  </si>
  <si>
    <t>CCOPA Bretagne</t>
  </si>
  <si>
    <t>DIR Ouest</t>
  </si>
  <si>
    <t>CCOPA de la DIR Ouest</t>
  </si>
  <si>
    <t>CCOPA de la DREAL Bourgogne Franche Comté</t>
  </si>
  <si>
    <t>CCOPA Auvergne Rhône Alpes</t>
  </si>
  <si>
    <t>DIR Centre Est</t>
  </si>
  <si>
    <t>CCOPA de la DREAL Auvergne Rhône Alpes</t>
  </si>
  <si>
    <t>CCOPA de la DIR Centre Est</t>
  </si>
  <si>
    <t>CCOPA de la DIR Massif Central</t>
  </si>
  <si>
    <t xml:space="preserve">CCOPA de la DREAL PACA </t>
  </si>
  <si>
    <t xml:space="preserve">CCOPA PACA </t>
  </si>
  <si>
    <t>DREAL PACA</t>
  </si>
  <si>
    <t>CCOPA de la DIR Méditerranée</t>
  </si>
  <si>
    <t>CCOPA de la DREAL Corse</t>
  </si>
  <si>
    <t>CCOPA de la DIRM Méditerranée</t>
  </si>
  <si>
    <t>CCOPA de la DREAL Pays de la Loire</t>
  </si>
  <si>
    <t>CCOPA Pays de la Loire</t>
  </si>
  <si>
    <t>DIRM NAMO</t>
  </si>
  <si>
    <t>CCOPA de la DIRM NAMO</t>
  </si>
  <si>
    <t>CCOPA fusionnée des DEAL Réunion /Mayotte</t>
  </si>
  <si>
    <t xml:space="preserve">CCOPA Outre-Mer  </t>
  </si>
  <si>
    <t>DEAL Guadeloupe</t>
  </si>
  <si>
    <t>CCOPA de la DEAL Martinique </t>
  </si>
  <si>
    <t>CCOPA de la DEAL Guadeloupe</t>
  </si>
  <si>
    <t>CCOPA de la DGTM Guyane</t>
  </si>
  <si>
    <t>agents DGTM Guyane</t>
  </si>
  <si>
    <t>CCOPA de la DRIEAT/DIRIF</t>
  </si>
  <si>
    <t xml:space="preserve">CCOPA Ile de France </t>
  </si>
  <si>
    <t>DRIEAT</t>
  </si>
  <si>
    <t>CCOPA de la DGAC</t>
  </si>
  <si>
    <t>agents DGAC</t>
  </si>
  <si>
    <t>DGAC</t>
  </si>
  <si>
    <t>CCOPA de la DT VNF Nord Pas de Calais</t>
  </si>
  <si>
    <t>CCOPA DT VNF Nord Pas de Calais</t>
  </si>
  <si>
    <t>agents DT VNF Nord Pas de Calais</t>
  </si>
  <si>
    <t xml:space="preserve"> DT VNF Nord Pas de Calais</t>
  </si>
  <si>
    <t>CCOPA de la DT VNF Bassin de la Seine</t>
  </si>
  <si>
    <t>agents DT VNF Bassin de la Seine</t>
  </si>
  <si>
    <t>DT VNF Bassin de la Seine</t>
  </si>
  <si>
    <t>CCOPA de la DT VNF Nord Est</t>
  </si>
  <si>
    <t>CCOPA DT VNF Nord Est</t>
  </si>
  <si>
    <t>agents DT VNF Nord Est</t>
  </si>
  <si>
    <t>DT VNF Nord Est</t>
  </si>
  <si>
    <t xml:space="preserve">CCOPA de la DT VNF Centre Bourgogne </t>
  </si>
  <si>
    <t xml:space="preserve">agents DT VNFCentre Bourgogne </t>
  </si>
  <si>
    <t xml:space="preserve">DT VNFCentre Bourgogne </t>
  </si>
  <si>
    <t>CCOPA de la DT VNF Rhône Saone</t>
  </si>
  <si>
    <t>agents DT VNF Rhône Saône</t>
  </si>
  <si>
    <t>DT VNF Rhône Saône</t>
  </si>
  <si>
    <t>CCOPA de la DT VNF Sud Ouest</t>
  </si>
  <si>
    <t>agents DT VNF Sud Ouest</t>
  </si>
  <si>
    <t>DT VNF Sud Ouest</t>
  </si>
  <si>
    <t>CCOPA de la DT VNF Strasbourg</t>
  </si>
  <si>
    <t>agents DT VNF Strasbourg</t>
  </si>
  <si>
    <t>DT VNF Strasbourg</t>
  </si>
  <si>
    <t>CCOPA du CEREMA</t>
  </si>
  <si>
    <t>agents CEREMA</t>
  </si>
  <si>
    <t>CEREMA</t>
  </si>
  <si>
    <r>
      <t>agents DEAL</t>
    </r>
    <r>
      <rPr>
        <b/>
        <sz val="10"/>
        <color rgb="FFFF0000"/>
        <rFont val="Arial"/>
        <family val="2"/>
      </rPr>
      <t>-DM</t>
    </r>
    <r>
      <rPr>
        <sz val="10"/>
        <color rgb="FF000000"/>
        <rFont val="Arial"/>
        <family val="2"/>
        <charset val="1"/>
      </rPr>
      <t xml:space="preserve"> Guadeloupe, Martinique, Réunion, Mayotte</t>
    </r>
    <r>
      <rPr>
        <b/>
        <sz val="10"/>
        <color rgb="FFFF0000"/>
        <rFont val="Arial"/>
        <family val="2"/>
      </rPr>
      <t>, MADSLD</t>
    </r>
  </si>
  <si>
    <r>
      <t>agents DIR Nord Ouest, DIRM MEMN, DREAL Normandie</t>
    </r>
    <r>
      <rPr>
        <sz val="10"/>
        <color rgb="FFFF0000"/>
        <rFont val="Arial"/>
        <family val="2"/>
      </rPr>
      <t xml:space="preserve">, </t>
    </r>
    <r>
      <rPr>
        <b/>
        <sz val="10"/>
        <color rgb="FFFF0000"/>
        <rFont val="Arial"/>
        <family val="2"/>
      </rPr>
      <t>DDTM</t>
    </r>
    <r>
      <rPr>
        <sz val="10"/>
        <color rgb="FFFF0000"/>
        <rFont val="Arial"/>
        <family val="2"/>
      </rPr>
      <t xml:space="preserve">, </t>
    </r>
    <r>
      <rPr>
        <b/>
        <sz val="10"/>
        <color rgb="FFFF0000"/>
        <rFont val="Arial"/>
        <family val="2"/>
      </rPr>
      <t>MADSLD</t>
    </r>
  </si>
  <si>
    <r>
      <t>agents DREAL GE,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DDT,</t>
    </r>
    <r>
      <rPr>
        <sz val="10"/>
        <color rgb="FFFF0000"/>
        <rFont val="Arial"/>
        <family val="2"/>
      </rPr>
      <t xml:space="preserve"> </t>
    </r>
    <r>
      <rPr>
        <sz val="10"/>
        <color rgb="FF000000"/>
        <rFont val="Arial"/>
        <family val="2"/>
        <charset val="1"/>
      </rPr>
      <t>DIR Est, MADSLD</t>
    </r>
  </si>
  <si>
    <r>
      <t>agents DREAL HdF,</t>
    </r>
    <r>
      <rPr>
        <b/>
        <sz val="10"/>
        <color rgb="FFFF0000"/>
        <rFont val="Arial"/>
        <family val="2"/>
      </rPr>
      <t xml:space="preserve"> DDTM,</t>
    </r>
    <r>
      <rPr>
        <sz val="10"/>
        <color rgb="FF000000"/>
        <rFont val="Arial"/>
        <family val="2"/>
        <charset val="1"/>
      </rPr>
      <t xml:space="preserve"> MADSLD,DIR Nord </t>
    </r>
  </si>
  <si>
    <r>
      <t>agents DREAL Occ</t>
    </r>
    <r>
      <rPr>
        <b/>
        <sz val="10"/>
        <color rgb="FFFF0000"/>
        <rFont val="Arial"/>
        <family val="2"/>
      </rPr>
      <t xml:space="preserve">, DDTM </t>
    </r>
    <r>
      <rPr>
        <sz val="10"/>
        <color rgb="FF000000"/>
        <rFont val="Arial"/>
        <family val="2"/>
        <charset val="1"/>
      </rPr>
      <t xml:space="preserve">MADSLD,DIR SO </t>
    </r>
  </si>
  <si>
    <r>
      <t xml:space="preserve">agents DREAL CVL, </t>
    </r>
    <r>
      <rPr>
        <b/>
        <sz val="11"/>
        <color rgb="FFFF0000"/>
        <rFont val="Calibri"/>
        <family val="2"/>
      </rPr>
      <t>DDT,</t>
    </r>
    <r>
      <rPr>
        <sz val="11"/>
        <color rgb="FFFF0000"/>
        <rFont val="Calibri"/>
        <family val="2"/>
      </rPr>
      <t xml:space="preserve"> </t>
    </r>
    <r>
      <rPr>
        <sz val="11"/>
        <color rgb="FF000000"/>
        <rFont val="Calibri"/>
        <family val="2"/>
        <charset val="1"/>
      </rPr>
      <t>MADSLD</t>
    </r>
  </si>
  <si>
    <r>
      <t xml:space="preserve">agents DREAL NA, </t>
    </r>
    <r>
      <rPr>
        <b/>
        <sz val="10"/>
        <color rgb="FFFF0000"/>
        <rFont val="Arial"/>
        <family val="2"/>
      </rPr>
      <t xml:space="preserve">DDTM, </t>
    </r>
    <r>
      <rPr>
        <sz val="10"/>
        <color rgb="FF000000"/>
        <rFont val="Arial"/>
        <family val="2"/>
        <charset val="1"/>
      </rPr>
      <t xml:space="preserve">MADSLD,DIR CO,DIRM SA, DIR A </t>
    </r>
  </si>
  <si>
    <r>
      <t xml:space="preserve">agents DREAL Bre,  </t>
    </r>
    <r>
      <rPr>
        <b/>
        <sz val="10"/>
        <color rgb="FFFF0000"/>
        <rFont val="Arial"/>
        <family val="2"/>
      </rPr>
      <t>DDTM</t>
    </r>
    <r>
      <rPr>
        <sz val="10"/>
        <color rgb="FF000000"/>
        <rFont val="Arial"/>
        <family val="2"/>
        <charset val="1"/>
      </rPr>
      <t>, MADSLD,DIR Ouest</t>
    </r>
  </si>
  <si>
    <r>
      <t xml:space="preserve">agents DREAL BFC,DREAL AURA,  </t>
    </r>
    <r>
      <rPr>
        <b/>
        <sz val="10"/>
        <color rgb="FFFF0000"/>
        <rFont val="Arial"/>
        <family val="2"/>
      </rPr>
      <t xml:space="preserve">DDT, </t>
    </r>
    <r>
      <rPr>
        <sz val="10"/>
        <color rgb="FF000000"/>
        <rFont val="Arial"/>
        <family val="2"/>
        <charset val="1"/>
      </rPr>
      <t xml:space="preserve"> MADSLD,DIR CE,DIR MC,STRMTG, ENTPE</t>
    </r>
    <r>
      <rPr>
        <sz val="10"/>
        <color rgb="FFFF0000"/>
        <rFont val="Arial"/>
        <family val="2"/>
      </rPr>
      <t>,</t>
    </r>
    <r>
      <rPr>
        <b/>
        <sz val="10"/>
        <color rgb="FFFF0000"/>
        <rFont val="Arial"/>
        <family val="2"/>
      </rPr>
      <t xml:space="preserve"> CETU</t>
    </r>
  </si>
  <si>
    <r>
      <t xml:space="preserve">agents DREAL PACA, DREAL Corse, </t>
    </r>
    <r>
      <rPr>
        <b/>
        <sz val="10"/>
        <color rgb="FFFF0000"/>
        <rFont val="Arial"/>
        <family val="2"/>
      </rPr>
      <t>DDTM, DML Corse,</t>
    </r>
    <r>
      <rPr>
        <sz val="10"/>
        <color rgb="FF000000"/>
        <rFont val="Arial"/>
        <family val="2"/>
        <charset val="1"/>
      </rPr>
      <t xml:space="preserve"> MADSLD,DIR Méd, DIRM Méd</t>
    </r>
  </si>
  <si>
    <r>
      <t xml:space="preserve">agents DREAL PdL, </t>
    </r>
    <r>
      <rPr>
        <b/>
        <sz val="10"/>
        <color rgb="FFFF0000"/>
        <rFont val="Arial"/>
        <family val="2"/>
      </rPr>
      <t xml:space="preserve"> DDTM</t>
    </r>
    <r>
      <rPr>
        <sz val="10"/>
        <color rgb="FF000000"/>
        <rFont val="Arial"/>
        <family val="2"/>
        <charset val="1"/>
      </rPr>
      <t>, MADSLD,DIRM NAMO</t>
    </r>
  </si>
  <si>
    <r>
      <t>agents DRIEAT, AC,</t>
    </r>
    <r>
      <rPr>
        <b/>
        <sz val="10"/>
        <color rgb="FFFF0000"/>
        <rFont val="Arial"/>
        <family val="2"/>
      </rPr>
      <t xml:space="preserve"> DDT,</t>
    </r>
    <r>
      <rPr>
        <sz val="10"/>
        <color rgb="FF000000"/>
        <rFont val="Arial"/>
        <family val="2"/>
        <charset val="1"/>
      </rPr>
      <t xml:space="preserve"> MADSLD, OFB, UGE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</si>
</sst>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0.00\ %"/>
    <numFmt numFmtId="165" formatCode="0\ %"/>
    <numFmt numFmtId="166" formatCode="_-* #,##0.00_-;\-* #,##0.00_-;_-* \-??_-;_-@_-"/>
    <numFmt numFmtId="167" formatCode="#,##0.00_ ;\-#,##0.00\ "/>
  </numFmts>
  <fonts count="9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b/>
      <sz val="10"/>
      <color rgb="FF00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EDCE6"/>
        <bgColor rgb="FFCCCCCC"/>
      </patternFill>
    </fill>
    <fill>
      <patternFill patternType="solid">
        <fgColor rgb="FFD8F9AD"/>
        <bgColor rgb="FFFFFF99"/>
      </patternFill>
    </fill>
    <fill>
      <patternFill patternType="solid">
        <fgColor theme="9" tint="0.79998168889431442"/>
        <bgColor rgb="FFFFFF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5">
    <xf numFmtId="0" fontId="0" fillId="0" borderId="0"/>
    <xf numFmtId="166" fontId="3" fillId="0" borderId="0" applyBorder="0" applyProtection="0"/>
    <xf numFmtId="165" fontId="3" fillId="0" borderId="0" applyBorder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4" fontId="0" fillId="0" borderId="1" xfId="2" applyNumberFormat="1" applyFont="1" applyBorder="1" applyAlignment="1" applyProtection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7" fontId="0" fillId="0" borderId="1" xfId="1" applyNumberFormat="1" applyFont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4" fontId="0" fillId="0" borderId="1" xfId="2" applyNumberFormat="1" applyFont="1" applyBorder="1" applyAlignment="1" applyProtection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7" fontId="0" fillId="0" borderId="1" xfId="1" applyNumberFormat="1" applyFont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5">
    <cellStyle name="Milliers" xfId="1" builtinId="3"/>
    <cellStyle name="Milliers 2" xfId="3"/>
    <cellStyle name="Normal" xfId="0" builtinId="0"/>
    <cellStyle name="Pourcentage" xfId="2" builtinId="5"/>
    <cellStyle name="Pourcentage 2" xfId="4"/>
  </cellStyles>
  <dxfs count="0"/>
  <tableStyles count="0" defaultTableStyle="TableStyleMedium2" defaultPivotStyle="PivotStyleLight16"/>
  <colors>
    <indexedColors>
      <rgbColor rgb="FF000000"/>
      <rgbColor rgb="FFFFFFFF"/>
      <rgbColor rgb="FFFF3333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DEDCE6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8F9A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zoomScale="80" zoomScaleNormal="80" workbookViewId="0">
      <selection activeCell="A31" sqref="A31:XFD31"/>
    </sheetView>
  </sheetViews>
  <sheetFormatPr baseColWidth="10" defaultColWidth="10.7109375" defaultRowHeight="15" x14ac:dyDescent="0.25"/>
  <cols>
    <col min="1" max="1" width="43.5703125" customWidth="1"/>
    <col min="6" max="12" width="11.5703125" hidden="1" customWidth="1"/>
    <col min="13" max="13" width="2.28515625" customWidth="1"/>
    <col min="14" max="14" width="36.42578125" customWidth="1"/>
    <col min="15" max="15" width="33.7109375" customWidth="1"/>
    <col min="16" max="16" width="28" customWidth="1"/>
    <col min="17" max="19" width="11.42578125" hidden="1" customWidth="1"/>
    <col min="20" max="29" width="12.85546875" customWidth="1"/>
    <col min="30" max="30" width="5.28515625" customWidth="1"/>
  </cols>
  <sheetData>
    <row r="1" spans="1:29" ht="51" x14ac:dyDescent="0.25">
      <c r="A1" s="2" t="s">
        <v>16</v>
      </c>
      <c r="B1" s="2" t="s">
        <v>0</v>
      </c>
      <c r="C1" s="2" t="s">
        <v>1</v>
      </c>
      <c r="D1" s="15" t="s">
        <v>17</v>
      </c>
      <c r="E1" s="2" t="s">
        <v>18</v>
      </c>
      <c r="F1" s="16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N1" s="4" t="s">
        <v>19</v>
      </c>
      <c r="O1" s="3" t="s">
        <v>20</v>
      </c>
      <c r="P1" s="4" t="s">
        <v>21</v>
      </c>
      <c r="Q1" s="4" t="s">
        <v>0</v>
      </c>
      <c r="R1" s="4" t="s">
        <v>22</v>
      </c>
      <c r="S1" s="4" t="s">
        <v>18</v>
      </c>
      <c r="T1" s="3" t="s">
        <v>9</v>
      </c>
      <c r="U1" s="4" t="s">
        <v>10</v>
      </c>
      <c r="V1" s="4" t="s">
        <v>11</v>
      </c>
      <c r="W1" s="3" t="s">
        <v>0</v>
      </c>
      <c r="X1" s="3" t="s">
        <v>0</v>
      </c>
      <c r="Y1" s="14" t="s">
        <v>3</v>
      </c>
      <c r="Z1" s="14" t="s">
        <v>5</v>
      </c>
      <c r="AA1" s="14" t="s">
        <v>6</v>
      </c>
      <c r="AB1" s="14" t="s">
        <v>7</v>
      </c>
      <c r="AC1" s="14" t="s">
        <v>14</v>
      </c>
    </row>
    <row r="2" spans="1:29" ht="15" customHeight="1" x14ac:dyDescent="0.25">
      <c r="A2" s="10" t="s">
        <v>23</v>
      </c>
      <c r="B2" s="10" t="s">
        <v>15</v>
      </c>
      <c r="C2" s="10">
        <v>97</v>
      </c>
      <c r="D2" s="17">
        <v>70</v>
      </c>
      <c r="E2" s="18">
        <v>43</v>
      </c>
      <c r="F2" s="19">
        <v>92</v>
      </c>
      <c r="G2" s="12">
        <v>0.94850000000000001</v>
      </c>
      <c r="H2" s="10">
        <v>5</v>
      </c>
      <c r="I2" s="12">
        <v>5.1499999999999997E-2</v>
      </c>
      <c r="J2" s="10">
        <v>5.69</v>
      </c>
      <c r="K2" s="10">
        <v>0.31</v>
      </c>
      <c r="L2" s="10" t="s">
        <v>12</v>
      </c>
      <c r="N2" s="35" t="s">
        <v>24</v>
      </c>
      <c r="O2" s="35" t="s">
        <v>110</v>
      </c>
      <c r="P2" s="35" t="s">
        <v>25</v>
      </c>
      <c r="Q2" s="34" t="s">
        <v>26</v>
      </c>
      <c r="R2" s="34">
        <v>94</v>
      </c>
      <c r="S2" s="36">
        <v>58</v>
      </c>
      <c r="T2" s="30">
        <v>79</v>
      </c>
      <c r="U2" s="30">
        <v>3</v>
      </c>
      <c r="V2" s="30">
        <v>82</v>
      </c>
      <c r="W2" s="30" t="s">
        <v>26</v>
      </c>
      <c r="X2" s="30">
        <v>6</v>
      </c>
      <c r="Y2" s="31">
        <f>+T2/V2</f>
        <v>0.96341463414634143</v>
      </c>
      <c r="Z2" s="32">
        <f>1-Y2</f>
        <v>3.6585365853658569E-2</v>
      </c>
      <c r="AA2" s="33">
        <f>Y2*X2</f>
        <v>5.7804878048780486</v>
      </c>
      <c r="AB2" s="33">
        <f>Z2*X2</f>
        <v>0.21951219512195141</v>
      </c>
      <c r="AC2" s="34" t="s">
        <v>12</v>
      </c>
    </row>
    <row r="3" spans="1:29" x14ac:dyDescent="0.25">
      <c r="A3" s="10" t="s">
        <v>27</v>
      </c>
      <c r="B3" s="1" t="s">
        <v>15</v>
      </c>
      <c r="C3" s="10">
        <v>33</v>
      </c>
      <c r="D3" s="17">
        <v>24</v>
      </c>
      <c r="E3" s="18">
        <v>15</v>
      </c>
      <c r="F3" s="19">
        <v>32</v>
      </c>
      <c r="G3" s="12">
        <v>0.96970000000000001</v>
      </c>
      <c r="H3" s="10">
        <v>1</v>
      </c>
      <c r="I3" s="12">
        <v>3.0300000000000001E-2</v>
      </c>
      <c r="J3" s="10">
        <v>5.82</v>
      </c>
      <c r="K3" s="10">
        <v>0.18</v>
      </c>
      <c r="L3" s="10" t="s">
        <v>12</v>
      </c>
      <c r="N3" s="35"/>
      <c r="O3" s="35"/>
      <c r="P3" s="35"/>
      <c r="Q3" s="34"/>
      <c r="R3" s="34"/>
      <c r="S3" s="36"/>
      <c r="T3" s="30"/>
      <c r="U3" s="30"/>
      <c r="V3" s="30"/>
      <c r="W3" s="30"/>
      <c r="X3" s="30"/>
      <c r="Y3" s="31"/>
      <c r="Z3" s="32"/>
      <c r="AA3" s="33"/>
      <c r="AB3" s="33"/>
      <c r="AC3" s="34"/>
    </row>
    <row r="4" spans="1:29" ht="15" customHeight="1" x14ac:dyDescent="0.25">
      <c r="A4" s="10" t="s">
        <v>28</v>
      </c>
      <c r="B4" s="10" t="s">
        <v>15</v>
      </c>
      <c r="C4" s="10">
        <v>49</v>
      </c>
      <c r="D4" s="17">
        <v>43</v>
      </c>
      <c r="E4" s="18">
        <v>30</v>
      </c>
      <c r="F4" s="19">
        <v>47</v>
      </c>
      <c r="G4" s="12">
        <v>0.95920000000000005</v>
      </c>
      <c r="H4" s="10">
        <v>2</v>
      </c>
      <c r="I4" s="12">
        <v>4.0800000000000003E-2</v>
      </c>
      <c r="J4" s="10">
        <v>5.76</v>
      </c>
      <c r="K4" s="10">
        <v>0.24</v>
      </c>
      <c r="L4" s="10" t="s">
        <v>12</v>
      </c>
      <c r="N4" s="35" t="s">
        <v>29</v>
      </c>
      <c r="O4" s="35" t="s">
        <v>109</v>
      </c>
      <c r="P4" s="35" t="s">
        <v>30</v>
      </c>
      <c r="Q4" s="34" t="s">
        <v>26</v>
      </c>
      <c r="R4" s="34">
        <f>D4+D5</f>
        <v>66</v>
      </c>
      <c r="S4" s="34">
        <v>49</v>
      </c>
      <c r="T4" s="30">
        <v>72</v>
      </c>
      <c r="U4" s="30">
        <v>2</v>
      </c>
      <c r="V4" s="30">
        <v>74</v>
      </c>
      <c r="W4" s="30" t="s">
        <v>26</v>
      </c>
      <c r="X4" s="30">
        <v>6</v>
      </c>
      <c r="Y4" s="31">
        <f>+T4/V4</f>
        <v>0.97297297297297303</v>
      </c>
      <c r="Z4" s="32">
        <f>1-Y4</f>
        <v>2.7027027027026973E-2</v>
      </c>
      <c r="AA4" s="33">
        <f>Y4*X4</f>
        <v>5.8378378378378386</v>
      </c>
      <c r="AB4" s="33">
        <f>Z4*X4</f>
        <v>0.16216216216216184</v>
      </c>
      <c r="AC4" s="34" t="s">
        <v>12</v>
      </c>
    </row>
    <row r="5" spans="1:29" x14ac:dyDescent="0.25">
      <c r="A5" s="10" t="s">
        <v>31</v>
      </c>
      <c r="B5" s="1" t="s">
        <v>15</v>
      </c>
      <c r="C5" s="10">
        <v>35</v>
      </c>
      <c r="D5" s="17">
        <v>23</v>
      </c>
      <c r="E5" s="18">
        <v>19</v>
      </c>
      <c r="F5" s="19">
        <v>35</v>
      </c>
      <c r="G5" s="12">
        <v>1</v>
      </c>
      <c r="H5" s="10">
        <v>0</v>
      </c>
      <c r="I5" s="12">
        <v>0</v>
      </c>
      <c r="J5" s="10">
        <v>6</v>
      </c>
      <c r="K5" s="10">
        <v>0</v>
      </c>
      <c r="L5" s="10" t="s">
        <v>12</v>
      </c>
      <c r="N5" s="35"/>
      <c r="O5" s="35"/>
      <c r="P5" s="35"/>
      <c r="Q5" s="34"/>
      <c r="R5" s="34"/>
      <c r="S5" s="34"/>
      <c r="T5" s="30"/>
      <c r="U5" s="30"/>
      <c r="V5" s="30"/>
      <c r="W5" s="30"/>
      <c r="X5" s="30"/>
      <c r="Y5" s="31"/>
      <c r="Z5" s="32"/>
      <c r="AA5" s="33"/>
      <c r="AB5" s="33"/>
      <c r="AC5" s="34"/>
    </row>
    <row r="6" spans="1:29" ht="15" customHeight="1" x14ac:dyDescent="0.25">
      <c r="A6" s="1" t="s">
        <v>32</v>
      </c>
      <c r="B6" s="10" t="s">
        <v>15</v>
      </c>
      <c r="C6" s="10">
        <v>41</v>
      </c>
      <c r="D6" s="17">
        <v>22</v>
      </c>
      <c r="E6" s="18">
        <v>9</v>
      </c>
      <c r="F6" s="19">
        <v>39</v>
      </c>
      <c r="G6" s="12">
        <v>0.95120000000000005</v>
      </c>
      <c r="H6" s="10">
        <v>2</v>
      </c>
      <c r="I6" s="12">
        <v>4.8800000000000003E-2</v>
      </c>
      <c r="J6" s="10">
        <v>5.71</v>
      </c>
      <c r="K6" s="10">
        <v>0.28999999999999998</v>
      </c>
      <c r="L6" s="10" t="s">
        <v>12</v>
      </c>
      <c r="N6" s="35" t="s">
        <v>33</v>
      </c>
      <c r="O6" s="35" t="s">
        <v>111</v>
      </c>
      <c r="P6" s="35" t="s">
        <v>34</v>
      </c>
      <c r="Q6" s="34" t="s">
        <v>26</v>
      </c>
      <c r="R6" s="34">
        <v>51</v>
      </c>
      <c r="S6" s="34">
        <v>33</v>
      </c>
      <c r="T6" s="30">
        <v>47</v>
      </c>
      <c r="U6" s="30">
        <v>2</v>
      </c>
      <c r="V6" s="30">
        <v>49</v>
      </c>
      <c r="W6" s="30" t="s">
        <v>26</v>
      </c>
      <c r="X6" s="30">
        <v>6</v>
      </c>
      <c r="Y6" s="31">
        <f>+T6/V6</f>
        <v>0.95918367346938771</v>
      </c>
      <c r="Z6" s="32">
        <f>1-Y6</f>
        <v>4.081632653061229E-2</v>
      </c>
      <c r="AA6" s="33">
        <f>Y6*X6</f>
        <v>5.7551020408163263</v>
      </c>
      <c r="AB6" s="33">
        <f>Z6*X6</f>
        <v>0.24489795918367374</v>
      </c>
      <c r="AC6" s="34" t="s">
        <v>12</v>
      </c>
    </row>
    <row r="7" spans="1:29" x14ac:dyDescent="0.25">
      <c r="A7" s="10" t="s">
        <v>35</v>
      </c>
      <c r="B7" s="1" t="s">
        <v>15</v>
      </c>
      <c r="C7" s="10">
        <v>40</v>
      </c>
      <c r="D7" s="17">
        <v>29</v>
      </c>
      <c r="E7" s="18">
        <v>24</v>
      </c>
      <c r="F7" s="19">
        <v>39</v>
      </c>
      <c r="G7" s="12">
        <v>0.97499999999999998</v>
      </c>
      <c r="H7" s="10">
        <v>1</v>
      </c>
      <c r="I7" s="12">
        <v>2.5000000000000001E-2</v>
      </c>
      <c r="J7" s="10">
        <v>5.85</v>
      </c>
      <c r="K7" s="10">
        <v>0.15</v>
      </c>
      <c r="L7" s="10" t="s">
        <v>12</v>
      </c>
      <c r="N7" s="35"/>
      <c r="O7" s="35"/>
      <c r="P7" s="35"/>
      <c r="Q7" s="34"/>
      <c r="R7" s="34"/>
      <c r="S7" s="34"/>
      <c r="T7" s="30"/>
      <c r="U7" s="30"/>
      <c r="V7" s="30"/>
      <c r="W7" s="30"/>
      <c r="X7" s="30"/>
      <c r="Y7" s="31"/>
      <c r="Z7" s="32"/>
      <c r="AA7" s="33"/>
      <c r="AB7" s="33"/>
      <c r="AC7" s="34"/>
    </row>
    <row r="8" spans="1:29" ht="15" customHeight="1" x14ac:dyDescent="0.25">
      <c r="A8" s="1" t="s">
        <v>36</v>
      </c>
      <c r="B8" s="10" t="s">
        <v>15</v>
      </c>
      <c r="C8" s="10">
        <v>53</v>
      </c>
      <c r="D8" s="17">
        <v>51</v>
      </c>
      <c r="E8" s="18">
        <v>30</v>
      </c>
      <c r="F8" s="19">
        <v>50</v>
      </c>
      <c r="G8" s="12">
        <v>0.94340000000000002</v>
      </c>
      <c r="H8" s="10">
        <v>3</v>
      </c>
      <c r="I8" s="12">
        <v>5.6599999999999998E-2</v>
      </c>
      <c r="J8" s="10">
        <v>5.66</v>
      </c>
      <c r="K8" s="10">
        <v>0.34</v>
      </c>
      <c r="L8" s="10" t="s">
        <v>12</v>
      </c>
      <c r="N8" s="35" t="s">
        <v>37</v>
      </c>
      <c r="O8" s="35" t="s">
        <v>112</v>
      </c>
      <c r="P8" s="35" t="s">
        <v>38</v>
      </c>
      <c r="Q8" s="34" t="s">
        <v>26</v>
      </c>
      <c r="R8" s="34">
        <v>70</v>
      </c>
      <c r="S8" s="34">
        <v>40</v>
      </c>
      <c r="T8" s="30">
        <v>62</v>
      </c>
      <c r="U8" s="30">
        <v>1</v>
      </c>
      <c r="V8" s="30">
        <v>63</v>
      </c>
      <c r="W8" s="30" t="s">
        <v>26</v>
      </c>
      <c r="X8" s="30">
        <v>6</v>
      </c>
      <c r="Y8" s="31">
        <f>+T8/V8</f>
        <v>0.98412698412698407</v>
      </c>
      <c r="Z8" s="32">
        <f>1-Y8</f>
        <v>1.5873015873015928E-2</v>
      </c>
      <c r="AA8" s="33">
        <f>Y8*X8</f>
        <v>5.9047619047619042</v>
      </c>
      <c r="AB8" s="33">
        <f>Z8*X8</f>
        <v>9.5238095238095566E-2</v>
      </c>
      <c r="AC8" s="34" t="s">
        <v>12</v>
      </c>
    </row>
    <row r="9" spans="1:29" x14ac:dyDescent="0.25">
      <c r="A9" s="1" t="s">
        <v>39</v>
      </c>
      <c r="B9" s="1" t="s">
        <v>15</v>
      </c>
      <c r="C9" s="10">
        <v>23</v>
      </c>
      <c r="D9" s="17">
        <v>19</v>
      </c>
      <c r="E9" s="18">
        <v>10</v>
      </c>
      <c r="F9" s="19">
        <v>23</v>
      </c>
      <c r="G9" s="12">
        <v>1</v>
      </c>
      <c r="H9" s="10">
        <v>0</v>
      </c>
      <c r="I9" s="12">
        <v>0</v>
      </c>
      <c r="J9" s="10">
        <v>6</v>
      </c>
      <c r="K9" s="10">
        <v>0</v>
      </c>
      <c r="L9" s="10" t="s">
        <v>12</v>
      </c>
      <c r="N9" s="35"/>
      <c r="O9" s="35"/>
      <c r="P9" s="35"/>
      <c r="Q9" s="34"/>
      <c r="R9" s="34"/>
      <c r="S9" s="34"/>
      <c r="T9" s="30"/>
      <c r="U9" s="30"/>
      <c r="V9" s="30"/>
      <c r="W9" s="30"/>
      <c r="X9" s="30"/>
      <c r="Y9" s="31"/>
      <c r="Z9" s="32"/>
      <c r="AA9" s="33"/>
      <c r="AB9" s="33"/>
      <c r="AC9" s="34"/>
    </row>
    <row r="10" spans="1:29" ht="15" customHeight="1" x14ac:dyDescent="0.25">
      <c r="A10" s="1" t="s">
        <v>40</v>
      </c>
      <c r="B10" s="10" t="s">
        <v>15</v>
      </c>
      <c r="C10" s="10">
        <v>64</v>
      </c>
      <c r="D10" s="17">
        <v>47</v>
      </c>
      <c r="E10" s="18">
        <v>28</v>
      </c>
      <c r="F10" s="19">
        <v>62</v>
      </c>
      <c r="G10" s="12">
        <v>0.96879999999999999</v>
      </c>
      <c r="H10" s="10">
        <v>2</v>
      </c>
      <c r="I10" s="12">
        <v>3.1300000000000001E-2</v>
      </c>
      <c r="J10" s="10">
        <v>5.81</v>
      </c>
      <c r="K10" s="10">
        <v>0.19</v>
      </c>
      <c r="L10" s="10" t="s">
        <v>12</v>
      </c>
      <c r="N10" s="35" t="s">
        <v>41</v>
      </c>
      <c r="O10" s="35" t="s">
        <v>114</v>
      </c>
      <c r="P10" s="35" t="s">
        <v>42</v>
      </c>
      <c r="Q10" s="34" t="s">
        <v>26</v>
      </c>
      <c r="R10" s="34">
        <f>D10+D11+D12+D13</f>
        <v>94</v>
      </c>
      <c r="S10" s="36">
        <v>61</v>
      </c>
      <c r="T10" s="30">
        <v>86</v>
      </c>
      <c r="U10" s="30">
        <v>3</v>
      </c>
      <c r="V10" s="30">
        <v>89</v>
      </c>
      <c r="W10" s="30" t="s">
        <v>26</v>
      </c>
      <c r="X10" s="30">
        <v>6</v>
      </c>
      <c r="Y10" s="31">
        <f>+T10/V10</f>
        <v>0.9662921348314607</v>
      </c>
      <c r="Z10" s="32">
        <f>1-Y10</f>
        <v>3.3707865168539297E-2</v>
      </c>
      <c r="AA10" s="33">
        <f>Y10*X10</f>
        <v>5.797752808988764</v>
      </c>
      <c r="AB10" s="33">
        <f>Z10*X10</f>
        <v>0.20224719101123578</v>
      </c>
      <c r="AC10" s="34" t="s">
        <v>12</v>
      </c>
    </row>
    <row r="11" spans="1:29" ht="15" customHeight="1" x14ac:dyDescent="0.25">
      <c r="A11" s="1" t="s">
        <v>43</v>
      </c>
      <c r="B11" s="1" t="s">
        <v>15</v>
      </c>
      <c r="C11" s="10">
        <v>15</v>
      </c>
      <c r="D11" s="17">
        <v>13</v>
      </c>
      <c r="E11" s="18">
        <v>8</v>
      </c>
      <c r="F11" s="19">
        <v>15</v>
      </c>
      <c r="G11" s="12">
        <v>1</v>
      </c>
      <c r="H11" s="10">
        <v>0</v>
      </c>
      <c r="I11" s="12">
        <v>0</v>
      </c>
      <c r="J11" s="10">
        <v>6</v>
      </c>
      <c r="K11" s="10">
        <v>0</v>
      </c>
      <c r="L11" s="10" t="s">
        <v>12</v>
      </c>
      <c r="N11" s="35"/>
      <c r="O11" s="35"/>
      <c r="P11" s="35"/>
      <c r="Q11" s="34"/>
      <c r="R11" s="34"/>
      <c r="S11" s="36"/>
      <c r="T11" s="30"/>
      <c r="U11" s="30"/>
      <c r="V11" s="30"/>
      <c r="W11" s="30"/>
      <c r="X11" s="30"/>
      <c r="Y11" s="31"/>
      <c r="Z11" s="32"/>
      <c r="AA11" s="33"/>
      <c r="AB11" s="33"/>
      <c r="AC11" s="34"/>
    </row>
    <row r="12" spans="1:29" x14ac:dyDescent="0.25">
      <c r="A12" s="10" t="s">
        <v>44</v>
      </c>
      <c r="B12" s="1" t="s">
        <v>15</v>
      </c>
      <c r="C12" s="10">
        <v>22</v>
      </c>
      <c r="D12" s="17">
        <v>18</v>
      </c>
      <c r="E12" s="18">
        <v>14</v>
      </c>
      <c r="F12" s="19">
        <v>22</v>
      </c>
      <c r="G12" s="12">
        <v>1</v>
      </c>
      <c r="H12" s="10">
        <v>0</v>
      </c>
      <c r="I12" s="12">
        <v>0</v>
      </c>
      <c r="J12" s="10">
        <v>6</v>
      </c>
      <c r="K12" s="10">
        <v>0</v>
      </c>
      <c r="L12" s="10" t="s">
        <v>12</v>
      </c>
      <c r="N12" s="35"/>
      <c r="O12" s="35"/>
      <c r="P12" s="35"/>
      <c r="Q12" s="34"/>
      <c r="R12" s="34"/>
      <c r="S12" s="36"/>
      <c r="T12" s="30"/>
      <c r="U12" s="30"/>
      <c r="V12" s="30"/>
      <c r="W12" s="30"/>
      <c r="X12" s="30"/>
      <c r="Y12" s="31"/>
      <c r="Z12" s="32"/>
      <c r="AA12" s="33"/>
      <c r="AB12" s="33"/>
      <c r="AC12" s="34"/>
    </row>
    <row r="13" spans="1:29" x14ac:dyDescent="0.25">
      <c r="A13" s="10" t="s">
        <v>45</v>
      </c>
      <c r="B13" s="1" t="s">
        <v>15</v>
      </c>
      <c r="C13" s="10">
        <v>25</v>
      </c>
      <c r="D13" s="17">
        <v>16</v>
      </c>
      <c r="E13" s="18">
        <v>11</v>
      </c>
      <c r="F13" s="19">
        <v>24</v>
      </c>
      <c r="G13" s="12">
        <v>0.96</v>
      </c>
      <c r="H13" s="10">
        <v>1</v>
      </c>
      <c r="I13" s="12">
        <v>0.04</v>
      </c>
      <c r="J13" s="10">
        <v>5.76</v>
      </c>
      <c r="K13" s="10">
        <v>0.24</v>
      </c>
      <c r="L13" s="10" t="s">
        <v>12</v>
      </c>
      <c r="N13" s="35"/>
      <c r="O13" s="35"/>
      <c r="P13" s="35"/>
      <c r="Q13" s="34"/>
      <c r="R13" s="34"/>
      <c r="S13" s="36"/>
      <c r="T13" s="30"/>
      <c r="U13" s="30"/>
      <c r="V13" s="30"/>
      <c r="W13" s="30"/>
      <c r="X13" s="30"/>
      <c r="Y13" s="31"/>
      <c r="Z13" s="32"/>
      <c r="AA13" s="33"/>
      <c r="AB13" s="33"/>
      <c r="AC13" s="34"/>
    </row>
    <row r="14" spans="1:29" ht="17.25" customHeight="1" x14ac:dyDescent="0.25">
      <c r="A14" s="1" t="s">
        <v>46</v>
      </c>
      <c r="B14" s="10" t="s">
        <v>15</v>
      </c>
      <c r="C14" s="10">
        <v>36</v>
      </c>
      <c r="D14" s="17">
        <v>28</v>
      </c>
      <c r="E14" s="18">
        <v>17</v>
      </c>
      <c r="F14" s="19">
        <v>33</v>
      </c>
      <c r="G14" s="12">
        <v>0.91669999999999996</v>
      </c>
      <c r="H14" s="10">
        <v>3</v>
      </c>
      <c r="I14" s="12">
        <v>8.3299999999999999E-2</v>
      </c>
      <c r="J14" s="10">
        <v>5.5</v>
      </c>
      <c r="K14" s="10">
        <v>0.5</v>
      </c>
      <c r="L14" s="10" t="s">
        <v>12</v>
      </c>
      <c r="N14" s="29" t="s">
        <v>47</v>
      </c>
      <c r="O14" s="28" t="s">
        <v>113</v>
      </c>
      <c r="P14" s="28" t="s">
        <v>48</v>
      </c>
      <c r="Q14" s="9" t="s">
        <v>26</v>
      </c>
      <c r="R14" s="9">
        <v>28</v>
      </c>
      <c r="S14" s="9">
        <v>17</v>
      </c>
      <c r="T14" s="5">
        <v>17</v>
      </c>
      <c r="U14" s="5">
        <v>1</v>
      </c>
      <c r="V14" s="5">
        <v>18</v>
      </c>
      <c r="W14" s="5" t="s">
        <v>26</v>
      </c>
      <c r="X14" s="5">
        <v>6</v>
      </c>
      <c r="Y14" s="6">
        <f>+T14/V14</f>
        <v>0.94444444444444442</v>
      </c>
      <c r="Z14" s="7">
        <f>1-Y14</f>
        <v>5.555555555555558E-2</v>
      </c>
      <c r="AA14" s="8">
        <f>Y14*X14</f>
        <v>5.6666666666666661</v>
      </c>
      <c r="AB14" s="8">
        <f>Z14*X14</f>
        <v>0.33333333333333348</v>
      </c>
      <c r="AC14" s="9" t="s">
        <v>12</v>
      </c>
    </row>
    <row r="15" spans="1:29" ht="15" customHeight="1" x14ac:dyDescent="0.25">
      <c r="A15" s="1" t="s">
        <v>49</v>
      </c>
      <c r="B15" s="10" t="s">
        <v>15</v>
      </c>
      <c r="C15" s="10">
        <v>28</v>
      </c>
      <c r="D15" s="17">
        <v>19</v>
      </c>
      <c r="E15" s="18">
        <v>9</v>
      </c>
      <c r="F15" s="19">
        <v>28</v>
      </c>
      <c r="G15" s="12">
        <v>1</v>
      </c>
      <c r="H15" s="10">
        <v>0</v>
      </c>
      <c r="I15" s="12">
        <v>0</v>
      </c>
      <c r="J15" s="10">
        <v>6</v>
      </c>
      <c r="K15" s="10">
        <v>0</v>
      </c>
      <c r="L15" s="10" t="s">
        <v>12</v>
      </c>
      <c r="N15" s="35" t="s">
        <v>50</v>
      </c>
      <c r="O15" s="35" t="s">
        <v>115</v>
      </c>
      <c r="P15" s="35" t="s">
        <v>51</v>
      </c>
      <c r="Q15" s="34" t="s">
        <v>26</v>
      </c>
      <c r="R15" s="34">
        <f>D15+D16</f>
        <v>70</v>
      </c>
      <c r="S15" s="34">
        <v>43</v>
      </c>
      <c r="T15" s="30">
        <v>61</v>
      </c>
      <c r="U15" s="30">
        <v>3</v>
      </c>
      <c r="V15" s="30">
        <v>64</v>
      </c>
      <c r="W15" s="30" t="s">
        <v>26</v>
      </c>
      <c r="X15" s="30">
        <v>6</v>
      </c>
      <c r="Y15" s="31">
        <f>+T15/V15</f>
        <v>0.953125</v>
      </c>
      <c r="Z15" s="32">
        <f>1-Y15</f>
        <v>4.6875E-2</v>
      </c>
      <c r="AA15" s="33">
        <v>5.6666666666666696</v>
      </c>
      <c r="AB15" s="33">
        <f>Z15*X15</f>
        <v>0.28125</v>
      </c>
      <c r="AC15" s="34" t="s">
        <v>12</v>
      </c>
    </row>
    <row r="16" spans="1:29" x14ac:dyDescent="0.25">
      <c r="A16" s="10" t="s">
        <v>52</v>
      </c>
      <c r="B16" s="1" t="s">
        <v>15</v>
      </c>
      <c r="C16" s="10">
        <v>73</v>
      </c>
      <c r="D16" s="17">
        <v>51</v>
      </c>
      <c r="E16" s="18">
        <v>34</v>
      </c>
      <c r="F16" s="19">
        <v>70</v>
      </c>
      <c r="G16" s="12">
        <v>0.95889999999999997</v>
      </c>
      <c r="H16" s="10">
        <v>3</v>
      </c>
      <c r="I16" s="12">
        <v>4.1099999999999998E-2</v>
      </c>
      <c r="J16" s="10">
        <v>5.75</v>
      </c>
      <c r="K16" s="10">
        <v>0.25</v>
      </c>
      <c r="L16" s="10" t="s">
        <v>12</v>
      </c>
      <c r="N16" s="35"/>
      <c r="O16" s="35"/>
      <c r="P16" s="35"/>
      <c r="Q16" s="34"/>
      <c r="R16" s="34"/>
      <c r="S16" s="34"/>
      <c r="T16" s="30"/>
      <c r="U16" s="30"/>
      <c r="V16" s="30"/>
      <c r="W16" s="30"/>
      <c r="X16" s="30"/>
      <c r="Y16" s="31"/>
      <c r="Z16" s="32"/>
      <c r="AA16" s="33"/>
      <c r="AB16" s="33"/>
      <c r="AC16" s="34"/>
    </row>
    <row r="17" spans="1:29" ht="15" customHeight="1" x14ac:dyDescent="0.25">
      <c r="A17" s="1" t="s">
        <v>53</v>
      </c>
      <c r="B17" s="10" t="s">
        <v>15</v>
      </c>
      <c r="C17" s="10">
        <v>12</v>
      </c>
      <c r="D17" s="17">
        <v>9</v>
      </c>
      <c r="E17" s="18">
        <v>5</v>
      </c>
      <c r="F17" s="19">
        <v>11</v>
      </c>
      <c r="G17" s="12">
        <v>0.91669999999999996</v>
      </c>
      <c r="H17" s="10">
        <v>1</v>
      </c>
      <c r="I17" s="12">
        <v>8.3299999999999999E-2</v>
      </c>
      <c r="J17" s="10">
        <v>5.5</v>
      </c>
      <c r="K17" s="10">
        <v>0.5</v>
      </c>
      <c r="L17" s="10" t="s">
        <v>12</v>
      </c>
      <c r="N17" s="35" t="s">
        <v>54</v>
      </c>
      <c r="O17" s="35" t="s">
        <v>116</v>
      </c>
      <c r="P17" s="35" t="s">
        <v>55</v>
      </c>
      <c r="Q17" s="34" t="s">
        <v>26</v>
      </c>
      <c r="R17" s="34">
        <v>123</v>
      </c>
      <c r="S17" s="34">
        <v>96</v>
      </c>
      <c r="T17" s="30">
        <v>104</v>
      </c>
      <c r="U17" s="30">
        <v>9</v>
      </c>
      <c r="V17" s="30">
        <v>113</v>
      </c>
      <c r="W17" s="30" t="s">
        <v>26</v>
      </c>
      <c r="X17" s="30">
        <v>6</v>
      </c>
      <c r="Y17" s="31">
        <f>+T17/V17</f>
        <v>0.92035398230088494</v>
      </c>
      <c r="Z17" s="32">
        <f>1-Y17</f>
        <v>7.9646017699115057E-2</v>
      </c>
      <c r="AA17" s="33">
        <f>Y17*X17</f>
        <v>5.5221238938053094</v>
      </c>
      <c r="AB17" s="33">
        <f>Z17*X17</f>
        <v>0.47787610619469034</v>
      </c>
      <c r="AC17" s="34" t="s">
        <v>12</v>
      </c>
    </row>
    <row r="18" spans="1:29" x14ac:dyDescent="0.25">
      <c r="A18" s="1" t="s">
        <v>56</v>
      </c>
      <c r="B18" s="10" t="s">
        <v>15</v>
      </c>
      <c r="C18" s="10">
        <v>49</v>
      </c>
      <c r="D18" s="17">
        <v>39</v>
      </c>
      <c r="E18" s="18">
        <v>26</v>
      </c>
      <c r="F18" s="19">
        <v>45</v>
      </c>
      <c r="G18" s="12">
        <v>0.91839999999999999</v>
      </c>
      <c r="H18" s="10">
        <v>4</v>
      </c>
      <c r="I18" s="12">
        <v>8.1600000000000006E-2</v>
      </c>
      <c r="J18" s="10">
        <v>5.5102040816326499</v>
      </c>
      <c r="K18" s="10">
        <v>0.48979591836734698</v>
      </c>
      <c r="L18" s="10" t="s">
        <v>12</v>
      </c>
      <c r="N18" s="35"/>
      <c r="O18" s="35"/>
      <c r="P18" s="35"/>
      <c r="Q18" s="34"/>
      <c r="R18" s="34"/>
      <c r="S18" s="34"/>
      <c r="T18" s="30"/>
      <c r="U18" s="30"/>
      <c r="V18" s="30"/>
      <c r="W18" s="30"/>
      <c r="X18" s="30"/>
      <c r="Y18" s="31"/>
      <c r="Z18" s="32"/>
      <c r="AA18" s="33"/>
      <c r="AB18" s="33"/>
      <c r="AC18" s="34"/>
    </row>
    <row r="19" spans="1:29" x14ac:dyDescent="0.25">
      <c r="A19" s="10" t="s">
        <v>57</v>
      </c>
      <c r="B19" s="1" t="s">
        <v>15</v>
      </c>
      <c r="C19" s="10">
        <v>56</v>
      </c>
      <c r="D19" s="17">
        <v>42</v>
      </c>
      <c r="E19" s="18">
        <v>38</v>
      </c>
      <c r="F19" s="19">
        <v>52</v>
      </c>
      <c r="G19" s="12">
        <v>0.92859999999999998</v>
      </c>
      <c r="H19" s="10">
        <v>4</v>
      </c>
      <c r="I19" s="12">
        <v>7.1400000000000005E-2</v>
      </c>
      <c r="J19" s="10">
        <v>5.57</v>
      </c>
      <c r="K19" s="10">
        <v>0.43</v>
      </c>
      <c r="L19" s="10" t="s">
        <v>12</v>
      </c>
      <c r="N19" s="35"/>
      <c r="O19" s="35"/>
      <c r="P19" s="35"/>
      <c r="Q19" s="34"/>
      <c r="R19" s="34"/>
      <c r="S19" s="34"/>
      <c r="T19" s="30"/>
      <c r="U19" s="30"/>
      <c r="V19" s="30"/>
      <c r="W19" s="30"/>
      <c r="X19" s="30"/>
      <c r="Y19" s="31"/>
      <c r="Z19" s="32"/>
      <c r="AA19" s="33"/>
      <c r="AB19" s="33"/>
      <c r="AC19" s="34"/>
    </row>
    <row r="20" spans="1:29" x14ac:dyDescent="0.25">
      <c r="A20" s="10" t="s">
        <v>58</v>
      </c>
      <c r="B20" s="1" t="s">
        <v>15</v>
      </c>
      <c r="C20" s="10">
        <v>39</v>
      </c>
      <c r="D20" s="17">
        <v>33</v>
      </c>
      <c r="E20" s="18">
        <v>27</v>
      </c>
      <c r="F20" s="19">
        <v>37</v>
      </c>
      <c r="G20" s="12">
        <v>0.94869999999999999</v>
      </c>
      <c r="H20" s="10">
        <v>2</v>
      </c>
      <c r="I20" s="12">
        <v>5.1299999999999998E-2</v>
      </c>
      <c r="J20" s="10">
        <v>5.69</v>
      </c>
      <c r="K20" s="10">
        <v>0.31</v>
      </c>
      <c r="L20" s="10" t="s">
        <v>12</v>
      </c>
      <c r="N20" s="35"/>
      <c r="O20" s="35"/>
      <c r="P20" s="35"/>
      <c r="Q20" s="34"/>
      <c r="R20" s="34"/>
      <c r="S20" s="34"/>
      <c r="T20" s="30"/>
      <c r="U20" s="30"/>
      <c r="V20" s="30"/>
      <c r="W20" s="30"/>
      <c r="X20" s="30"/>
      <c r="Y20" s="31"/>
      <c r="Z20" s="32"/>
      <c r="AA20" s="33"/>
      <c r="AB20" s="33"/>
      <c r="AC20" s="34"/>
    </row>
    <row r="21" spans="1:29" ht="15" customHeight="1" x14ac:dyDescent="0.25">
      <c r="A21" s="1" t="s">
        <v>59</v>
      </c>
      <c r="B21" s="10" t="s">
        <v>15</v>
      </c>
      <c r="C21" s="10">
        <v>56</v>
      </c>
      <c r="D21" s="17">
        <v>40</v>
      </c>
      <c r="E21" s="18">
        <v>22</v>
      </c>
      <c r="F21" s="19">
        <v>52</v>
      </c>
      <c r="G21" s="12">
        <v>0.92859999999999998</v>
      </c>
      <c r="H21" s="10">
        <v>4</v>
      </c>
      <c r="I21" s="12">
        <v>7.1400000000000005E-2</v>
      </c>
      <c r="J21" s="10">
        <v>5.57</v>
      </c>
      <c r="K21" s="10">
        <v>0.43</v>
      </c>
      <c r="L21" s="10" t="s">
        <v>12</v>
      </c>
      <c r="N21" s="35" t="s">
        <v>60</v>
      </c>
      <c r="O21" s="35" t="s">
        <v>117</v>
      </c>
      <c r="P21" s="35" t="s">
        <v>61</v>
      </c>
      <c r="Q21" s="34" t="s">
        <v>26</v>
      </c>
      <c r="R21" s="34">
        <v>90</v>
      </c>
      <c r="S21" s="34">
        <v>56</v>
      </c>
      <c r="T21" s="30">
        <v>81</v>
      </c>
      <c r="U21" s="30">
        <v>5</v>
      </c>
      <c r="V21" s="30">
        <v>86</v>
      </c>
      <c r="W21" s="30" t="s">
        <v>26</v>
      </c>
      <c r="X21" s="30">
        <v>6</v>
      </c>
      <c r="Y21" s="31">
        <f>+T21/V21</f>
        <v>0.94186046511627908</v>
      </c>
      <c r="Z21" s="32">
        <f>1-Y21</f>
        <v>5.8139534883720922E-2</v>
      </c>
      <c r="AA21" s="33">
        <f>Y21*X21</f>
        <v>5.6511627906976747</v>
      </c>
      <c r="AB21" s="33">
        <f>Z21*X21</f>
        <v>0.34883720930232553</v>
      </c>
      <c r="AC21" s="34" t="s">
        <v>12</v>
      </c>
    </row>
    <row r="22" spans="1:29" x14ac:dyDescent="0.25">
      <c r="A22" s="10" t="s">
        <v>62</v>
      </c>
      <c r="B22" s="1" t="s">
        <v>15</v>
      </c>
      <c r="C22" s="10">
        <v>26</v>
      </c>
      <c r="D22" s="17">
        <v>23</v>
      </c>
      <c r="E22" s="18">
        <v>15</v>
      </c>
      <c r="F22" s="19">
        <v>25</v>
      </c>
      <c r="G22" s="12">
        <v>0.96150000000000002</v>
      </c>
      <c r="H22" s="10">
        <v>1</v>
      </c>
      <c r="I22" s="12">
        <v>3.85E-2</v>
      </c>
      <c r="J22" s="10">
        <v>5.77</v>
      </c>
      <c r="K22" s="10">
        <v>0.23</v>
      </c>
      <c r="L22" s="10" t="s">
        <v>12</v>
      </c>
      <c r="N22" s="35"/>
      <c r="O22" s="35"/>
      <c r="P22" s="35"/>
      <c r="Q22" s="34"/>
      <c r="R22" s="34"/>
      <c r="S22" s="34"/>
      <c r="T22" s="30"/>
      <c r="U22" s="30"/>
      <c r="V22" s="30"/>
      <c r="W22" s="30"/>
      <c r="X22" s="30"/>
      <c r="Y22" s="31"/>
      <c r="Z22" s="32"/>
      <c r="AA22" s="33"/>
      <c r="AB22" s="33"/>
      <c r="AC22" s="34"/>
    </row>
    <row r="23" spans="1:29" x14ac:dyDescent="0.25">
      <c r="A23" s="10" t="s">
        <v>63</v>
      </c>
      <c r="B23" s="10" t="s">
        <v>15</v>
      </c>
      <c r="C23" s="10">
        <v>10</v>
      </c>
      <c r="D23" s="17">
        <v>7</v>
      </c>
      <c r="E23" s="18">
        <v>3</v>
      </c>
      <c r="F23" s="19">
        <v>10</v>
      </c>
      <c r="G23" s="12">
        <v>1</v>
      </c>
      <c r="H23" s="10">
        <v>0</v>
      </c>
      <c r="I23" s="12">
        <v>0</v>
      </c>
      <c r="J23" s="10">
        <v>6</v>
      </c>
      <c r="K23" s="10">
        <v>0</v>
      </c>
      <c r="L23" s="10" t="s">
        <v>12</v>
      </c>
      <c r="N23" s="35"/>
      <c r="O23" s="35"/>
      <c r="P23" s="35"/>
      <c r="Q23" s="34"/>
      <c r="R23" s="34"/>
      <c r="S23" s="34"/>
      <c r="T23" s="30"/>
      <c r="U23" s="30"/>
      <c r="V23" s="30"/>
      <c r="W23" s="30"/>
      <c r="X23" s="30"/>
      <c r="Y23" s="31"/>
      <c r="Z23" s="32"/>
      <c r="AA23" s="33"/>
      <c r="AB23" s="33"/>
      <c r="AC23" s="34"/>
    </row>
    <row r="24" spans="1:29" x14ac:dyDescent="0.25">
      <c r="A24" s="10" t="s">
        <v>64</v>
      </c>
      <c r="B24" s="1" t="s">
        <v>15</v>
      </c>
      <c r="C24" s="10">
        <v>23</v>
      </c>
      <c r="D24" s="17">
        <v>20</v>
      </c>
      <c r="E24" s="18">
        <v>16</v>
      </c>
      <c r="F24" s="19">
        <v>23</v>
      </c>
      <c r="G24" s="12">
        <v>1</v>
      </c>
      <c r="H24" s="10">
        <v>0</v>
      </c>
      <c r="I24" s="12">
        <v>0</v>
      </c>
      <c r="J24" s="10">
        <v>6</v>
      </c>
      <c r="K24" s="10">
        <v>0</v>
      </c>
      <c r="L24" s="10" t="s">
        <v>12</v>
      </c>
      <c r="N24" s="35"/>
      <c r="O24" s="35"/>
      <c r="P24" s="35"/>
      <c r="Q24" s="34"/>
      <c r="R24" s="34"/>
      <c r="S24" s="34"/>
      <c r="T24" s="30"/>
      <c r="U24" s="30"/>
      <c r="V24" s="30"/>
      <c r="W24" s="30"/>
      <c r="X24" s="30"/>
      <c r="Y24" s="31"/>
      <c r="Z24" s="32"/>
      <c r="AA24" s="33"/>
      <c r="AB24" s="33"/>
      <c r="AC24" s="34"/>
    </row>
    <row r="25" spans="1:29" ht="15" customHeight="1" x14ac:dyDescent="0.25">
      <c r="A25" s="1" t="s">
        <v>65</v>
      </c>
      <c r="B25" s="10" t="s">
        <v>15</v>
      </c>
      <c r="C25" s="10">
        <v>33</v>
      </c>
      <c r="D25" s="20">
        <v>20</v>
      </c>
      <c r="E25" s="21">
        <v>10</v>
      </c>
      <c r="F25" s="19">
        <v>31</v>
      </c>
      <c r="G25" s="12">
        <v>0.93940000000000001</v>
      </c>
      <c r="H25" s="10">
        <v>2</v>
      </c>
      <c r="I25" s="12">
        <v>6.0600000000000001E-2</v>
      </c>
      <c r="J25" s="10">
        <v>5.64</v>
      </c>
      <c r="K25" s="10">
        <v>0.36</v>
      </c>
      <c r="L25" s="10" t="s">
        <v>12</v>
      </c>
      <c r="N25" s="35" t="s">
        <v>66</v>
      </c>
      <c r="O25" s="35" t="s">
        <v>118</v>
      </c>
      <c r="P25" s="35" t="s">
        <v>67</v>
      </c>
      <c r="Q25" s="34" t="s">
        <v>26</v>
      </c>
      <c r="R25" s="34">
        <f>D25+D26</f>
        <v>80</v>
      </c>
      <c r="S25" s="34">
        <v>59</v>
      </c>
      <c r="T25" s="30">
        <v>61</v>
      </c>
      <c r="U25" s="30">
        <v>5</v>
      </c>
      <c r="V25" s="30">
        <v>66</v>
      </c>
      <c r="W25" s="30" t="s">
        <v>26</v>
      </c>
      <c r="X25" s="30">
        <v>6</v>
      </c>
      <c r="Y25" s="31">
        <f>+T25/V25</f>
        <v>0.9242424242424242</v>
      </c>
      <c r="Z25" s="32">
        <f>1-Y25</f>
        <v>7.5757575757575801E-2</v>
      </c>
      <c r="AA25" s="33">
        <v>5.6666666666666696</v>
      </c>
      <c r="AB25" s="33">
        <f>Z25*X25</f>
        <v>0.45454545454545481</v>
      </c>
      <c r="AC25" s="34" t="s">
        <v>12</v>
      </c>
    </row>
    <row r="26" spans="1:29" x14ac:dyDescent="0.25">
      <c r="A26" s="1" t="s">
        <v>68</v>
      </c>
      <c r="B26" s="1" t="s">
        <v>15</v>
      </c>
      <c r="C26" s="10">
        <v>73</v>
      </c>
      <c r="D26" s="17">
        <v>60</v>
      </c>
      <c r="E26" s="21">
        <v>49</v>
      </c>
      <c r="F26" s="19">
        <v>70</v>
      </c>
      <c r="G26" s="12">
        <v>0.95889999999999997</v>
      </c>
      <c r="H26" s="10">
        <v>3</v>
      </c>
      <c r="I26" s="12">
        <v>4.1099999999999998E-2</v>
      </c>
      <c r="J26" s="10">
        <v>5.75</v>
      </c>
      <c r="K26" s="10">
        <v>0.25</v>
      </c>
      <c r="L26" s="10" t="s">
        <v>12</v>
      </c>
      <c r="N26" s="35"/>
      <c r="O26" s="35"/>
      <c r="P26" s="35"/>
      <c r="Q26" s="34"/>
      <c r="R26" s="34"/>
      <c r="S26" s="34"/>
      <c r="T26" s="30"/>
      <c r="U26" s="30"/>
      <c r="V26" s="30"/>
      <c r="W26" s="30"/>
      <c r="X26" s="30"/>
      <c r="Y26" s="31"/>
      <c r="Z26" s="32"/>
      <c r="AA26" s="33"/>
      <c r="AB26" s="33"/>
      <c r="AC26" s="34"/>
    </row>
    <row r="27" spans="1:29" ht="15" customHeight="1" x14ac:dyDescent="0.25">
      <c r="A27" s="10" t="s">
        <v>69</v>
      </c>
      <c r="B27" s="10" t="s">
        <v>15</v>
      </c>
      <c r="C27" s="10">
        <v>10</v>
      </c>
      <c r="D27" s="20">
        <v>8</v>
      </c>
      <c r="E27" s="21">
        <v>4</v>
      </c>
      <c r="F27" s="19">
        <v>10</v>
      </c>
      <c r="G27" s="12">
        <v>1</v>
      </c>
      <c r="H27" s="10">
        <v>0</v>
      </c>
      <c r="I27" s="12">
        <v>0</v>
      </c>
      <c r="J27" s="10">
        <v>6</v>
      </c>
      <c r="K27" s="10">
        <v>0</v>
      </c>
      <c r="L27" s="10" t="s">
        <v>12</v>
      </c>
      <c r="N27" s="35" t="s">
        <v>70</v>
      </c>
      <c r="O27" s="35" t="s">
        <v>108</v>
      </c>
      <c r="P27" s="35" t="s">
        <v>71</v>
      </c>
      <c r="Q27" s="34" t="s">
        <v>26</v>
      </c>
      <c r="R27" s="34">
        <f>D27+D28+D29</f>
        <v>45</v>
      </c>
      <c r="S27" s="36">
        <v>20</v>
      </c>
      <c r="T27" s="37">
        <v>41</v>
      </c>
      <c r="U27" s="30">
        <v>1</v>
      </c>
      <c r="V27" s="30">
        <v>42</v>
      </c>
      <c r="W27" s="30" t="s">
        <v>26</v>
      </c>
      <c r="X27" s="30">
        <v>6</v>
      </c>
      <c r="Y27" s="31">
        <f>+T27/V27</f>
        <v>0.97619047619047616</v>
      </c>
      <c r="Z27" s="32">
        <f>1-Y27</f>
        <v>2.3809523809523836E-2</v>
      </c>
      <c r="AA27" s="33">
        <f>Y27*X27</f>
        <v>5.8571428571428568</v>
      </c>
      <c r="AB27" s="33">
        <f>Z27*X27</f>
        <v>0.14285714285714302</v>
      </c>
      <c r="AC27" s="34" t="s">
        <v>12</v>
      </c>
    </row>
    <row r="28" spans="1:29" x14ac:dyDescent="0.25">
      <c r="A28" s="10" t="s">
        <v>72</v>
      </c>
      <c r="B28" s="1" t="s">
        <v>15</v>
      </c>
      <c r="C28" s="10">
        <v>16</v>
      </c>
      <c r="D28" s="17">
        <v>9</v>
      </c>
      <c r="E28" s="21">
        <v>3</v>
      </c>
      <c r="F28" s="19">
        <v>16</v>
      </c>
      <c r="G28" s="12">
        <v>1</v>
      </c>
      <c r="H28" s="10">
        <v>0</v>
      </c>
      <c r="I28" s="12">
        <v>0</v>
      </c>
      <c r="J28" s="10">
        <v>6</v>
      </c>
      <c r="K28" s="10">
        <v>0</v>
      </c>
      <c r="L28" s="10" t="s">
        <v>12</v>
      </c>
      <c r="N28" s="35"/>
      <c r="O28" s="35"/>
      <c r="P28" s="35"/>
      <c r="Q28" s="34"/>
      <c r="R28" s="34"/>
      <c r="S28" s="36"/>
      <c r="T28" s="37"/>
      <c r="U28" s="30"/>
      <c r="V28" s="30"/>
      <c r="W28" s="30"/>
      <c r="X28" s="30"/>
      <c r="Y28" s="31"/>
      <c r="Z28" s="32"/>
      <c r="AA28" s="33"/>
      <c r="AB28" s="33"/>
      <c r="AC28" s="34"/>
    </row>
    <row r="29" spans="1:29" x14ac:dyDescent="0.25">
      <c r="A29" s="10" t="s">
        <v>73</v>
      </c>
      <c r="B29" s="1" t="s">
        <v>15</v>
      </c>
      <c r="C29" s="10">
        <v>51</v>
      </c>
      <c r="D29" s="17">
        <v>28</v>
      </c>
      <c r="E29" s="21">
        <v>13</v>
      </c>
      <c r="F29" s="19">
        <v>49</v>
      </c>
      <c r="G29" s="12">
        <v>0.96079999999999999</v>
      </c>
      <c r="H29" s="10">
        <v>2</v>
      </c>
      <c r="I29" s="12">
        <v>3.9199999999999999E-2</v>
      </c>
      <c r="J29" s="10">
        <v>5.76</v>
      </c>
      <c r="K29" s="10">
        <v>0.24</v>
      </c>
      <c r="L29" s="10" t="s">
        <v>12</v>
      </c>
      <c r="N29" s="35"/>
      <c r="O29" s="35"/>
      <c r="P29" s="35"/>
      <c r="Q29" s="34"/>
      <c r="R29" s="34"/>
      <c r="S29" s="36"/>
      <c r="T29" s="37"/>
      <c r="U29" s="30"/>
      <c r="V29" s="30"/>
      <c r="W29" s="30"/>
      <c r="X29" s="30"/>
      <c r="Y29" s="31"/>
      <c r="Z29" s="32"/>
      <c r="AA29" s="33"/>
      <c r="AB29" s="33"/>
      <c r="AC29" s="34"/>
    </row>
    <row r="30" spans="1:29" x14ac:dyDescent="0.25">
      <c r="A30" s="10" t="s">
        <v>74</v>
      </c>
      <c r="B30" s="1" t="s">
        <v>15</v>
      </c>
      <c r="C30" s="10">
        <v>34</v>
      </c>
      <c r="D30" s="17">
        <v>28</v>
      </c>
      <c r="E30" s="21">
        <v>13</v>
      </c>
      <c r="F30" s="19">
        <v>34</v>
      </c>
      <c r="G30" s="12">
        <v>1</v>
      </c>
      <c r="H30" s="10">
        <v>0</v>
      </c>
      <c r="I30" s="12">
        <v>0</v>
      </c>
      <c r="J30" s="10">
        <v>6</v>
      </c>
      <c r="K30" s="10">
        <v>0</v>
      </c>
      <c r="L30" s="10" t="s">
        <v>12</v>
      </c>
      <c r="N30" s="10" t="s">
        <v>74</v>
      </c>
      <c r="O30" s="10" t="s">
        <v>75</v>
      </c>
      <c r="P30" s="10" t="s">
        <v>13</v>
      </c>
      <c r="Q30" s="22" t="s">
        <v>26</v>
      </c>
      <c r="R30" s="22">
        <v>28</v>
      </c>
      <c r="S30" s="9">
        <v>13</v>
      </c>
      <c r="T30" s="11">
        <v>28</v>
      </c>
      <c r="U30" s="5">
        <v>0</v>
      </c>
      <c r="V30" s="5">
        <v>28</v>
      </c>
      <c r="W30" s="5" t="s">
        <v>26</v>
      </c>
      <c r="X30" s="5">
        <v>6</v>
      </c>
      <c r="Y30" s="6">
        <f t="shared" ref="Y30:Y40" si="0">+T30/V30</f>
        <v>1</v>
      </c>
      <c r="Z30" s="7">
        <f t="shared" ref="Z30:Z40" si="1">1-Y30</f>
        <v>0</v>
      </c>
      <c r="AA30" s="8">
        <f t="shared" ref="AA30:AA40" si="2">Y30*X30</f>
        <v>6</v>
      </c>
      <c r="AB30" s="8">
        <f t="shared" ref="AB30:AB40" si="3">Z30*X30</f>
        <v>0</v>
      </c>
      <c r="AC30" s="9" t="s">
        <v>12</v>
      </c>
    </row>
    <row r="31" spans="1:29" ht="25.5" x14ac:dyDescent="0.25">
      <c r="A31" s="1" t="s">
        <v>76</v>
      </c>
      <c r="B31" s="1" t="s">
        <v>15</v>
      </c>
      <c r="C31" s="1">
        <v>201</v>
      </c>
      <c r="D31" s="17">
        <v>177</v>
      </c>
      <c r="E31" s="21">
        <v>116</v>
      </c>
      <c r="F31" s="23">
        <v>193</v>
      </c>
      <c r="G31" s="13">
        <v>0.96020000000000005</v>
      </c>
      <c r="H31" s="1">
        <v>8</v>
      </c>
      <c r="I31" s="13">
        <v>3.9800000000000002E-2</v>
      </c>
      <c r="J31" s="1">
        <v>5.76</v>
      </c>
      <c r="K31" s="1">
        <v>0.24</v>
      </c>
      <c r="L31" s="1" t="s">
        <v>12</v>
      </c>
      <c r="N31" s="1" t="s">
        <v>77</v>
      </c>
      <c r="O31" s="10" t="s">
        <v>119</v>
      </c>
      <c r="P31" s="10" t="s">
        <v>78</v>
      </c>
      <c r="Q31" s="22" t="s">
        <v>26</v>
      </c>
      <c r="R31" s="22">
        <v>177</v>
      </c>
      <c r="S31" s="9">
        <v>116</v>
      </c>
      <c r="T31" s="5">
        <v>164</v>
      </c>
      <c r="U31" s="5">
        <v>5</v>
      </c>
      <c r="V31" s="5">
        <v>169</v>
      </c>
      <c r="W31" s="5" t="s">
        <v>26</v>
      </c>
      <c r="X31" s="5">
        <v>6</v>
      </c>
      <c r="Y31" s="6">
        <f t="shared" si="0"/>
        <v>0.97041420118343191</v>
      </c>
      <c r="Z31" s="7">
        <f t="shared" si="1"/>
        <v>2.9585798816568087E-2</v>
      </c>
      <c r="AA31" s="8">
        <f t="shared" si="2"/>
        <v>5.8224852071005913</v>
      </c>
      <c r="AB31" s="8">
        <f t="shared" si="3"/>
        <v>0.17751479289940852</v>
      </c>
      <c r="AC31" s="9" t="s">
        <v>12</v>
      </c>
    </row>
    <row r="32" spans="1:29" x14ac:dyDescent="0.25">
      <c r="A32" s="10" t="s">
        <v>79</v>
      </c>
      <c r="B32" s="1" t="s">
        <v>15</v>
      </c>
      <c r="C32" s="10">
        <v>54</v>
      </c>
      <c r="D32" s="17">
        <v>46</v>
      </c>
      <c r="E32" s="21">
        <v>30</v>
      </c>
      <c r="F32" s="19">
        <v>51</v>
      </c>
      <c r="G32" s="12">
        <v>0.94440000000000002</v>
      </c>
      <c r="H32" s="10">
        <v>3</v>
      </c>
      <c r="I32" s="12">
        <v>5.5599999999999997E-2</v>
      </c>
      <c r="J32" s="10">
        <v>5.67</v>
      </c>
      <c r="K32" s="10">
        <v>0.33</v>
      </c>
      <c r="L32" s="10" t="s">
        <v>12</v>
      </c>
      <c r="N32" s="10" t="s">
        <v>79</v>
      </c>
      <c r="O32" s="10" t="s">
        <v>80</v>
      </c>
      <c r="P32" s="10" t="s">
        <v>81</v>
      </c>
      <c r="Q32" s="22" t="s">
        <v>26</v>
      </c>
      <c r="R32" s="22">
        <v>46</v>
      </c>
      <c r="S32" s="9">
        <v>30</v>
      </c>
      <c r="T32" s="5">
        <v>40</v>
      </c>
      <c r="U32" s="5">
        <v>3</v>
      </c>
      <c r="V32" s="5">
        <v>43</v>
      </c>
      <c r="W32" s="5" t="s">
        <v>26</v>
      </c>
      <c r="X32" s="5">
        <v>6</v>
      </c>
      <c r="Y32" s="6">
        <f t="shared" si="0"/>
        <v>0.93023255813953487</v>
      </c>
      <c r="Z32" s="7">
        <f t="shared" si="1"/>
        <v>6.9767441860465129E-2</v>
      </c>
      <c r="AA32" s="8">
        <f t="shared" si="2"/>
        <v>5.5813953488372094</v>
      </c>
      <c r="AB32" s="8">
        <f t="shared" si="3"/>
        <v>0.41860465116279078</v>
      </c>
      <c r="AC32" s="9" t="s">
        <v>12</v>
      </c>
    </row>
    <row r="33" spans="1:29" x14ac:dyDescent="0.25">
      <c r="A33" s="1" t="s">
        <v>82</v>
      </c>
      <c r="B33" s="1" t="s">
        <v>15</v>
      </c>
      <c r="C33" s="10">
        <v>59</v>
      </c>
      <c r="D33" s="17">
        <v>45</v>
      </c>
      <c r="E33" s="21">
        <v>31</v>
      </c>
      <c r="F33" s="19">
        <v>59</v>
      </c>
      <c r="G33" s="12">
        <v>1</v>
      </c>
      <c r="H33" s="10">
        <v>0</v>
      </c>
      <c r="I33" s="12">
        <v>0</v>
      </c>
      <c r="J33" s="10">
        <v>6</v>
      </c>
      <c r="K33" s="10">
        <v>0</v>
      </c>
      <c r="L33" s="10" t="s">
        <v>12</v>
      </c>
      <c r="N33" s="24" t="s">
        <v>83</v>
      </c>
      <c r="O33" s="9" t="s">
        <v>84</v>
      </c>
      <c r="P33" s="9" t="s">
        <v>85</v>
      </c>
      <c r="Q33" s="9" t="s">
        <v>26</v>
      </c>
      <c r="R33" s="9">
        <v>45</v>
      </c>
      <c r="S33" s="9">
        <v>31</v>
      </c>
      <c r="T33" s="5">
        <v>44</v>
      </c>
      <c r="U33" s="5">
        <v>0</v>
      </c>
      <c r="V33" s="5">
        <v>44</v>
      </c>
      <c r="W33" s="5" t="s">
        <v>26</v>
      </c>
      <c r="X33" s="5">
        <v>6</v>
      </c>
      <c r="Y33" s="6">
        <f t="shared" si="0"/>
        <v>1</v>
      </c>
      <c r="Z33" s="7">
        <f t="shared" si="1"/>
        <v>0</v>
      </c>
      <c r="AA33" s="8">
        <f t="shared" si="2"/>
        <v>6</v>
      </c>
      <c r="AB33" s="8">
        <f t="shared" si="3"/>
        <v>0</v>
      </c>
      <c r="AC33" s="9" t="s">
        <v>12</v>
      </c>
    </row>
    <row r="34" spans="1:29" x14ac:dyDescent="0.25">
      <c r="A34" s="1" t="s">
        <v>86</v>
      </c>
      <c r="B34" s="1" t="s">
        <v>15</v>
      </c>
      <c r="C34" s="10">
        <v>92</v>
      </c>
      <c r="D34" s="17">
        <v>78</v>
      </c>
      <c r="E34" s="21">
        <v>42</v>
      </c>
      <c r="F34" s="19">
        <v>91</v>
      </c>
      <c r="G34" s="12">
        <v>0.98909999999999998</v>
      </c>
      <c r="H34" s="10">
        <v>1</v>
      </c>
      <c r="I34" s="12">
        <v>1.09E-2</v>
      </c>
      <c r="J34" s="10">
        <v>5.93</v>
      </c>
      <c r="K34" s="10">
        <v>7.0000000000000007E-2</v>
      </c>
      <c r="L34" s="10" t="s">
        <v>12</v>
      </c>
      <c r="N34" s="1" t="s">
        <v>86</v>
      </c>
      <c r="O34" s="9" t="s">
        <v>87</v>
      </c>
      <c r="P34" s="9" t="s">
        <v>88</v>
      </c>
      <c r="Q34" s="9" t="s">
        <v>26</v>
      </c>
      <c r="R34" s="9">
        <v>78</v>
      </c>
      <c r="S34" s="9">
        <v>42</v>
      </c>
      <c r="T34" s="5">
        <v>75</v>
      </c>
      <c r="U34" s="5">
        <v>1</v>
      </c>
      <c r="V34" s="5">
        <v>76</v>
      </c>
      <c r="W34" s="5" t="s">
        <v>26</v>
      </c>
      <c r="X34" s="5">
        <v>6</v>
      </c>
      <c r="Y34" s="6">
        <f t="shared" si="0"/>
        <v>0.98684210526315785</v>
      </c>
      <c r="Z34" s="7">
        <f t="shared" si="1"/>
        <v>1.3157894736842146E-2</v>
      </c>
      <c r="AA34" s="8">
        <f t="shared" si="2"/>
        <v>5.9210526315789469</v>
      </c>
      <c r="AB34" s="8">
        <f t="shared" si="3"/>
        <v>7.8947368421052877E-2</v>
      </c>
      <c r="AC34" s="9" t="s">
        <v>12</v>
      </c>
    </row>
    <row r="35" spans="1:29" x14ac:dyDescent="0.25">
      <c r="A35" s="1" t="s">
        <v>89</v>
      </c>
      <c r="B35" s="1" t="s">
        <v>15</v>
      </c>
      <c r="C35" s="10">
        <v>96</v>
      </c>
      <c r="D35" s="17">
        <v>75</v>
      </c>
      <c r="E35" s="21">
        <v>55</v>
      </c>
      <c r="F35" s="19">
        <v>23</v>
      </c>
      <c r="G35" s="12">
        <v>1</v>
      </c>
      <c r="H35" s="10">
        <v>0</v>
      </c>
      <c r="I35" s="12">
        <v>0</v>
      </c>
      <c r="J35" s="10">
        <v>6</v>
      </c>
      <c r="K35" s="10">
        <v>0</v>
      </c>
      <c r="L35" s="10" t="s">
        <v>12</v>
      </c>
      <c r="N35" s="10" t="s">
        <v>90</v>
      </c>
      <c r="O35" s="25" t="s">
        <v>91</v>
      </c>
      <c r="P35" s="25" t="s">
        <v>92</v>
      </c>
      <c r="Q35" s="9" t="s">
        <v>26</v>
      </c>
      <c r="R35" s="9">
        <v>75</v>
      </c>
      <c r="S35" s="9">
        <v>55</v>
      </c>
      <c r="T35" s="5">
        <v>68</v>
      </c>
      <c r="U35" s="5">
        <v>2</v>
      </c>
      <c r="V35" s="5">
        <v>70</v>
      </c>
      <c r="W35" s="5" t="s">
        <v>26</v>
      </c>
      <c r="X35" s="5">
        <v>6</v>
      </c>
      <c r="Y35" s="6">
        <f t="shared" si="0"/>
        <v>0.97142857142857142</v>
      </c>
      <c r="Z35" s="7">
        <f t="shared" si="1"/>
        <v>2.8571428571428581E-2</v>
      </c>
      <c r="AA35" s="8">
        <f t="shared" si="2"/>
        <v>5.8285714285714283</v>
      </c>
      <c r="AB35" s="8">
        <f t="shared" si="3"/>
        <v>0.17142857142857149</v>
      </c>
      <c r="AC35" s="9" t="s">
        <v>12</v>
      </c>
    </row>
    <row r="36" spans="1:29" x14ac:dyDescent="0.25">
      <c r="A36" s="1" t="s">
        <v>93</v>
      </c>
      <c r="B36" s="1" t="s">
        <v>15</v>
      </c>
      <c r="C36" s="10">
        <v>23</v>
      </c>
      <c r="D36" s="17">
        <v>22</v>
      </c>
      <c r="E36" s="21">
        <v>20</v>
      </c>
      <c r="F36" s="19">
        <v>95</v>
      </c>
      <c r="G36" s="12">
        <v>0.98960000000000004</v>
      </c>
      <c r="H36" s="10">
        <v>1</v>
      </c>
      <c r="I36" s="12">
        <v>1.04E-2</v>
      </c>
      <c r="J36" s="10">
        <v>5.94</v>
      </c>
      <c r="K36" s="10">
        <v>0.06</v>
      </c>
      <c r="L36" s="10" t="s">
        <v>12</v>
      </c>
      <c r="N36" s="1" t="s">
        <v>93</v>
      </c>
      <c r="O36" s="26" t="s">
        <v>94</v>
      </c>
      <c r="P36" s="26" t="s">
        <v>95</v>
      </c>
      <c r="Q36" s="27" t="s">
        <v>26</v>
      </c>
      <c r="R36" s="17">
        <v>22</v>
      </c>
      <c r="S36" s="21">
        <v>20</v>
      </c>
      <c r="T36" s="5">
        <v>22</v>
      </c>
      <c r="U36" s="5">
        <v>0</v>
      </c>
      <c r="V36" s="5">
        <v>22</v>
      </c>
      <c r="W36" s="5" t="s">
        <v>26</v>
      </c>
      <c r="X36" s="5">
        <v>6</v>
      </c>
      <c r="Y36" s="6">
        <f t="shared" si="0"/>
        <v>1</v>
      </c>
      <c r="Z36" s="7">
        <f t="shared" si="1"/>
        <v>0</v>
      </c>
      <c r="AA36" s="8">
        <f t="shared" si="2"/>
        <v>6</v>
      </c>
      <c r="AB36" s="8">
        <f t="shared" si="3"/>
        <v>0</v>
      </c>
      <c r="AC36" s="9" t="s">
        <v>12</v>
      </c>
    </row>
    <row r="37" spans="1:29" x14ac:dyDescent="0.25">
      <c r="A37" s="1" t="s">
        <v>96</v>
      </c>
      <c r="B37" s="1" t="s">
        <v>15</v>
      </c>
      <c r="C37" s="10">
        <v>33</v>
      </c>
      <c r="D37" s="17">
        <v>28</v>
      </c>
      <c r="E37" s="21">
        <v>20</v>
      </c>
      <c r="F37" s="19">
        <v>68</v>
      </c>
      <c r="G37" s="12">
        <v>1</v>
      </c>
      <c r="H37" s="10">
        <v>0</v>
      </c>
      <c r="I37" s="12">
        <v>0</v>
      </c>
      <c r="J37" s="10">
        <v>6</v>
      </c>
      <c r="K37" s="10">
        <v>0</v>
      </c>
      <c r="L37" s="10" t="s">
        <v>12</v>
      </c>
      <c r="N37" s="1" t="s">
        <v>96</v>
      </c>
      <c r="O37" s="26" t="s">
        <v>97</v>
      </c>
      <c r="P37" s="26" t="s">
        <v>98</v>
      </c>
      <c r="Q37" s="27" t="s">
        <v>26</v>
      </c>
      <c r="R37" s="17">
        <v>28</v>
      </c>
      <c r="S37" s="21">
        <v>20</v>
      </c>
      <c r="T37" s="5">
        <v>27</v>
      </c>
      <c r="U37" s="5">
        <v>0</v>
      </c>
      <c r="V37" s="5">
        <v>27</v>
      </c>
      <c r="W37" s="5" t="s">
        <v>26</v>
      </c>
      <c r="X37" s="5">
        <v>6</v>
      </c>
      <c r="Y37" s="6">
        <f t="shared" si="0"/>
        <v>1</v>
      </c>
      <c r="Z37" s="7">
        <f t="shared" si="1"/>
        <v>0</v>
      </c>
      <c r="AA37" s="8">
        <f t="shared" si="2"/>
        <v>6</v>
      </c>
      <c r="AB37" s="8">
        <f t="shared" si="3"/>
        <v>0</v>
      </c>
      <c r="AC37" s="9" t="s">
        <v>12</v>
      </c>
    </row>
    <row r="38" spans="1:29" x14ac:dyDescent="0.25">
      <c r="A38" s="1" t="s">
        <v>99</v>
      </c>
      <c r="B38" s="1" t="s">
        <v>15</v>
      </c>
      <c r="C38" s="10">
        <v>31</v>
      </c>
      <c r="D38" s="17">
        <v>27</v>
      </c>
      <c r="E38" s="21">
        <v>21</v>
      </c>
      <c r="F38" s="19">
        <v>33</v>
      </c>
      <c r="G38" s="12">
        <v>1</v>
      </c>
      <c r="H38" s="10">
        <v>0</v>
      </c>
      <c r="I38" s="12">
        <v>0</v>
      </c>
      <c r="J38" s="10">
        <v>6</v>
      </c>
      <c r="K38" s="10">
        <v>0</v>
      </c>
      <c r="L38" s="10" t="s">
        <v>12</v>
      </c>
      <c r="N38" s="1" t="s">
        <v>99</v>
      </c>
      <c r="O38" s="26" t="s">
        <v>100</v>
      </c>
      <c r="P38" s="26" t="s">
        <v>101</v>
      </c>
      <c r="Q38" s="27" t="s">
        <v>26</v>
      </c>
      <c r="R38" s="17">
        <v>27</v>
      </c>
      <c r="S38" s="21">
        <v>21</v>
      </c>
      <c r="T38" s="5">
        <v>27</v>
      </c>
      <c r="U38" s="5">
        <v>0</v>
      </c>
      <c r="V38" s="5">
        <v>27</v>
      </c>
      <c r="W38" s="5" t="s">
        <v>26</v>
      </c>
      <c r="X38" s="5">
        <v>6</v>
      </c>
      <c r="Y38" s="6">
        <f t="shared" si="0"/>
        <v>1</v>
      </c>
      <c r="Z38" s="7">
        <f t="shared" si="1"/>
        <v>0</v>
      </c>
      <c r="AA38" s="8">
        <f t="shared" si="2"/>
        <v>6</v>
      </c>
      <c r="AB38" s="8">
        <f t="shared" si="3"/>
        <v>0</v>
      </c>
      <c r="AC38" s="9" t="s">
        <v>12</v>
      </c>
    </row>
    <row r="39" spans="1:29" x14ac:dyDescent="0.25">
      <c r="A39" s="1" t="s">
        <v>102</v>
      </c>
      <c r="B39" s="1" t="s">
        <v>15</v>
      </c>
      <c r="C39" s="10">
        <v>68</v>
      </c>
      <c r="D39" s="17">
        <v>57</v>
      </c>
      <c r="E39" s="21">
        <v>41</v>
      </c>
      <c r="F39" s="19">
        <v>31</v>
      </c>
      <c r="G39" s="12">
        <v>1</v>
      </c>
      <c r="H39" s="10">
        <v>0</v>
      </c>
      <c r="I39" s="12">
        <v>0</v>
      </c>
      <c r="J39" s="10">
        <v>6</v>
      </c>
      <c r="K39" s="10">
        <v>0</v>
      </c>
      <c r="L39" s="10" t="s">
        <v>12</v>
      </c>
      <c r="N39" s="10" t="s">
        <v>102</v>
      </c>
      <c r="O39" s="9" t="s">
        <v>103</v>
      </c>
      <c r="P39" s="9" t="s">
        <v>104</v>
      </c>
      <c r="Q39" s="9" t="s">
        <v>26</v>
      </c>
      <c r="R39" s="9">
        <v>57</v>
      </c>
      <c r="S39" s="9">
        <v>41</v>
      </c>
      <c r="T39" s="5">
        <v>54</v>
      </c>
      <c r="U39" s="5">
        <v>0</v>
      </c>
      <c r="V39" s="5">
        <v>54</v>
      </c>
      <c r="W39" s="5" t="s">
        <v>26</v>
      </c>
      <c r="X39" s="5">
        <v>6</v>
      </c>
      <c r="Y39" s="6">
        <f t="shared" si="0"/>
        <v>1</v>
      </c>
      <c r="Z39" s="7">
        <f t="shared" si="1"/>
        <v>0</v>
      </c>
      <c r="AA39" s="8">
        <f t="shared" si="2"/>
        <v>6</v>
      </c>
      <c r="AB39" s="8">
        <f t="shared" si="3"/>
        <v>0</v>
      </c>
      <c r="AC39" s="9" t="s">
        <v>12</v>
      </c>
    </row>
    <row r="40" spans="1:29" x14ac:dyDescent="0.25">
      <c r="A40" s="1" t="s">
        <v>105</v>
      </c>
      <c r="B40" s="1" t="s">
        <v>15</v>
      </c>
      <c r="C40" s="1">
        <v>117</v>
      </c>
      <c r="D40" s="1">
        <v>96</v>
      </c>
      <c r="E40" s="21">
        <v>68</v>
      </c>
      <c r="F40" s="23">
        <v>104</v>
      </c>
      <c r="G40" s="13">
        <v>0.88890000000000002</v>
      </c>
      <c r="H40" s="1">
        <v>13</v>
      </c>
      <c r="I40" s="13">
        <v>0.1111</v>
      </c>
      <c r="J40" s="1">
        <v>5.33</v>
      </c>
      <c r="K40" s="1">
        <v>0.67</v>
      </c>
      <c r="L40" s="1" t="s">
        <v>12</v>
      </c>
      <c r="N40" s="1" t="s">
        <v>105</v>
      </c>
      <c r="O40" s="9" t="s">
        <v>106</v>
      </c>
      <c r="P40" s="9" t="s">
        <v>107</v>
      </c>
      <c r="Q40" s="22" t="s">
        <v>26</v>
      </c>
      <c r="R40" s="22">
        <v>96</v>
      </c>
      <c r="S40" s="9">
        <v>68</v>
      </c>
      <c r="T40" s="5">
        <v>80</v>
      </c>
      <c r="U40" s="5">
        <v>12</v>
      </c>
      <c r="V40" s="5">
        <v>92</v>
      </c>
      <c r="W40" s="5" t="s">
        <v>26</v>
      </c>
      <c r="X40" s="5">
        <v>6</v>
      </c>
      <c r="Y40" s="6">
        <f t="shared" si="0"/>
        <v>0.86956521739130432</v>
      </c>
      <c r="Z40" s="7">
        <f t="shared" si="1"/>
        <v>0.13043478260869568</v>
      </c>
      <c r="AA40" s="8">
        <f t="shared" si="2"/>
        <v>5.2173913043478262</v>
      </c>
      <c r="AB40" s="8">
        <f t="shared" si="3"/>
        <v>0.78260869565217406</v>
      </c>
      <c r="AC40" s="9" t="s">
        <v>12</v>
      </c>
    </row>
  </sheetData>
  <mergeCells count="160"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N2:N3"/>
    <mergeCell ref="O2:O3"/>
    <mergeCell ref="P2:P3"/>
    <mergeCell ref="Q2:Q3"/>
    <mergeCell ref="R2:R3"/>
    <mergeCell ref="S2:S3"/>
    <mergeCell ref="X6:X7"/>
    <mergeCell ref="Y6:Y7"/>
    <mergeCell ref="Z6:Z7"/>
    <mergeCell ref="AA6:AA7"/>
    <mergeCell ref="AB6:AB7"/>
    <mergeCell ref="AC6:AC7"/>
    <mergeCell ref="N8:N9"/>
    <mergeCell ref="O8:O9"/>
    <mergeCell ref="P8:P9"/>
    <mergeCell ref="Q8:Q9"/>
    <mergeCell ref="R8:R9"/>
    <mergeCell ref="S8:S9"/>
    <mergeCell ref="T8:T9"/>
    <mergeCell ref="U8:U9"/>
    <mergeCell ref="V8:V9"/>
    <mergeCell ref="W8:W9"/>
    <mergeCell ref="X8:X9"/>
    <mergeCell ref="Y8:Y9"/>
    <mergeCell ref="Z8:Z9"/>
    <mergeCell ref="AA8:AA9"/>
    <mergeCell ref="AB8:AB9"/>
    <mergeCell ref="AC8:AC9"/>
    <mergeCell ref="N6:N7"/>
    <mergeCell ref="O6:O7"/>
    <mergeCell ref="P10:P13"/>
    <mergeCell ref="Q10:Q13"/>
    <mergeCell ref="R10:R13"/>
    <mergeCell ref="S10:S13"/>
    <mergeCell ref="T10:T13"/>
    <mergeCell ref="U10:U13"/>
    <mergeCell ref="V10:V13"/>
    <mergeCell ref="W6:W7"/>
    <mergeCell ref="P6:P7"/>
    <mergeCell ref="Q6:Q7"/>
    <mergeCell ref="R6:R7"/>
    <mergeCell ref="S6:S7"/>
    <mergeCell ref="T6:T7"/>
    <mergeCell ref="U6:U7"/>
    <mergeCell ref="V6:V7"/>
    <mergeCell ref="W10:W13"/>
    <mergeCell ref="X10:X13"/>
    <mergeCell ref="Y10:Y13"/>
    <mergeCell ref="Z10:Z13"/>
    <mergeCell ref="AA10:AA13"/>
    <mergeCell ref="AB10:AB13"/>
    <mergeCell ref="AC10:AC13"/>
    <mergeCell ref="N15:N16"/>
    <mergeCell ref="O15:O16"/>
    <mergeCell ref="P15:P16"/>
    <mergeCell ref="Q15:Q16"/>
    <mergeCell ref="R15:R16"/>
    <mergeCell ref="S15:S16"/>
    <mergeCell ref="T15:T16"/>
    <mergeCell ref="U15:U16"/>
    <mergeCell ref="V15:V16"/>
    <mergeCell ref="W15:W16"/>
    <mergeCell ref="X15:X16"/>
    <mergeCell ref="Y15:Y16"/>
    <mergeCell ref="Z15:Z16"/>
    <mergeCell ref="AA15:AA16"/>
    <mergeCell ref="AB15:AB16"/>
    <mergeCell ref="AC15:AC16"/>
    <mergeCell ref="N10:N13"/>
    <mergeCell ref="O10:O13"/>
    <mergeCell ref="X17:X20"/>
    <mergeCell ref="Y17:Y20"/>
    <mergeCell ref="Z17:Z20"/>
    <mergeCell ref="AA17:AA20"/>
    <mergeCell ref="AB17:AB20"/>
    <mergeCell ref="AC17:AC20"/>
    <mergeCell ref="N21:N24"/>
    <mergeCell ref="O21:O24"/>
    <mergeCell ref="P21:P24"/>
    <mergeCell ref="Q21:Q24"/>
    <mergeCell ref="R21:R24"/>
    <mergeCell ref="S21:S24"/>
    <mergeCell ref="T21:T24"/>
    <mergeCell ref="U21:U24"/>
    <mergeCell ref="V21:V24"/>
    <mergeCell ref="W21:W24"/>
    <mergeCell ref="X21:X24"/>
    <mergeCell ref="Y21:Y24"/>
    <mergeCell ref="Z21:Z24"/>
    <mergeCell ref="AA21:AA24"/>
    <mergeCell ref="AB21:AB24"/>
    <mergeCell ref="AC21:AC24"/>
    <mergeCell ref="N17:N20"/>
    <mergeCell ref="O17:O20"/>
    <mergeCell ref="P25:P26"/>
    <mergeCell ref="Q25:Q26"/>
    <mergeCell ref="R25:R26"/>
    <mergeCell ref="S25:S26"/>
    <mergeCell ref="T25:T26"/>
    <mergeCell ref="U25:U26"/>
    <mergeCell ref="V25:V26"/>
    <mergeCell ref="W17:W20"/>
    <mergeCell ref="P17:P20"/>
    <mergeCell ref="Q17:Q20"/>
    <mergeCell ref="R17:R20"/>
    <mergeCell ref="S17:S20"/>
    <mergeCell ref="T17:T20"/>
    <mergeCell ref="U17:U20"/>
    <mergeCell ref="V17:V20"/>
    <mergeCell ref="W25:W26"/>
    <mergeCell ref="X25:X26"/>
    <mergeCell ref="Y25:Y26"/>
    <mergeCell ref="Z25:Z26"/>
    <mergeCell ref="AA25:AA26"/>
    <mergeCell ref="AB25:AB26"/>
    <mergeCell ref="AC25:AC26"/>
    <mergeCell ref="N27:N29"/>
    <mergeCell ref="O27:O29"/>
    <mergeCell ref="P27:P29"/>
    <mergeCell ref="Q27:Q29"/>
    <mergeCell ref="R27:R29"/>
    <mergeCell ref="S27:S29"/>
    <mergeCell ref="T27:T29"/>
    <mergeCell ref="U27:U29"/>
    <mergeCell ref="V27:V29"/>
    <mergeCell ref="W27:W29"/>
    <mergeCell ref="X27:X29"/>
    <mergeCell ref="Y27:Y29"/>
    <mergeCell ref="Z27:Z29"/>
    <mergeCell ref="AA27:AA29"/>
    <mergeCell ref="AB27:AB29"/>
    <mergeCell ref="AC27:AC29"/>
    <mergeCell ref="N25:N26"/>
    <mergeCell ref="O25:O26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CCOPA</vt:lpstr>
    </vt:vector>
  </TitlesOfParts>
  <Company>MTES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TEBOUL Veronique</dc:creator>
  <dc:description/>
  <cp:lastModifiedBy>DEBAT Philippe</cp:lastModifiedBy>
  <cp:revision>3</cp:revision>
  <dcterms:created xsi:type="dcterms:W3CDTF">2025-02-20T16:12:25Z</dcterms:created>
  <dcterms:modified xsi:type="dcterms:W3CDTF">2026-04-13T13:14:05Z</dcterms:modified>
  <dc:language>fr-FR</dc:language>
</cp:coreProperties>
</file>